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Рубцова мл\ТП КОМИССИЯ 2023\заседание 16 от 30.11.2023\"/>
    </mc:Choice>
  </mc:AlternateContent>
  <bookViews>
    <workbookView xWindow="0" yWindow="0" windowWidth="17745" windowHeight="11730" tabRatio="861" activeTab="4"/>
  </bookViews>
  <sheets>
    <sheet name="прил 7 ВМП" sheetId="7" r:id="rId1"/>
    <sheet name="прил 6.2 ДС ОНК" sheetId="6" r:id="rId2"/>
    <sheet name="прил  6.1 ДС МЕР прочее" sheetId="8" r:id="rId3"/>
    <sheet name="прил 5 ДИ УЗИ ССС" sheetId="5" r:id="rId4"/>
    <sheet name="прил 4 АПП ШСД" sheetId="4" r:id="rId5"/>
    <sheet name="прил 3 подуш гин" sheetId="3" r:id="rId6"/>
    <sheet name="прил 2 подуш стомат" sheetId="2" r:id="rId7"/>
    <sheet name="прил 1 подуш тер" sheetId="1" r:id="rId8"/>
  </sheets>
  <definedNames>
    <definedName name="_xlnm._FilterDatabase" localSheetId="4" hidden="1">'прил 4 АПП ШСД'!$B$1:$B$51</definedName>
    <definedName name="_xlnm._FilterDatabase" localSheetId="0" hidden="1">'прил 7 ВМП'!$B$1:$B$57</definedName>
    <definedName name="_xlnm.Print_Area" localSheetId="0">'прил 7 ВМП'!$A$1:$H$46</definedName>
  </definedNames>
  <calcPr calcId="162913" fullPrecision="0"/>
</workbook>
</file>

<file path=xl/calcChain.xml><?xml version="1.0" encoding="utf-8"?>
<calcChain xmlns="http://schemas.openxmlformats.org/spreadsheetml/2006/main">
  <c r="E45" i="7" l="1"/>
  <c r="F45" i="7"/>
  <c r="G45" i="7"/>
  <c r="D45" i="7"/>
  <c r="C45" i="7"/>
  <c r="E42" i="7"/>
  <c r="F42" i="7"/>
  <c r="G42" i="7"/>
  <c r="H42" i="7"/>
  <c r="D42" i="7"/>
  <c r="C42" i="7"/>
  <c r="E33" i="7"/>
  <c r="F33" i="7"/>
  <c r="G33" i="7"/>
  <c r="H33" i="7"/>
  <c r="D33" i="7"/>
  <c r="C33" i="7"/>
  <c r="E30" i="7"/>
  <c r="F30" i="7"/>
  <c r="G30" i="7"/>
  <c r="H30" i="7"/>
  <c r="D30" i="7"/>
  <c r="C30" i="7"/>
  <c r="E14" i="7"/>
  <c r="F14" i="7"/>
  <c r="G14" i="7"/>
  <c r="H14" i="7"/>
  <c r="H45" i="7" s="1"/>
  <c r="D14" i="7"/>
  <c r="C14" i="7"/>
  <c r="E11" i="7"/>
  <c r="F11" i="7"/>
  <c r="G11" i="7"/>
  <c r="H11" i="7"/>
  <c r="D11" i="7"/>
  <c r="C11" i="7"/>
  <c r="E7" i="7"/>
  <c r="F7" i="7"/>
  <c r="G7" i="7"/>
  <c r="H7" i="7"/>
  <c r="D7" i="7"/>
  <c r="C7" i="7"/>
  <c r="E5" i="7"/>
  <c r="F5" i="7"/>
  <c r="G5" i="7"/>
  <c r="H5" i="7"/>
  <c r="D5" i="7"/>
  <c r="C5" i="7"/>
</calcChain>
</file>

<file path=xl/sharedStrings.xml><?xml version="1.0" encoding="utf-8"?>
<sst xmlns="http://schemas.openxmlformats.org/spreadsheetml/2006/main" count="458" uniqueCount="174">
  <si>
    <t>Расчет лимитов подушевого финансирования первичной медико-санитарной помощи по профилю 'терапия'  на Ноябрь 2023 года</t>
  </si>
  <si>
    <t>МО</t>
  </si>
  <si>
    <t>Численность прикрепленного населения на 1 число месяца</t>
  </si>
  <si>
    <t>ГАУЗ «OOКБ № 2»</t>
  </si>
  <si>
    <t>ГАУЗ «ООБ № 3»</t>
  </si>
  <si>
    <t>ФГБОУ ВО ОрГМУ Минздрава России</t>
  </si>
  <si>
    <t>ГАУЗ «ГКБ № 1» г.Оренбурга</t>
  </si>
  <si>
    <t>ГАУЗ «ГКБ им. Н.И. Пирогова» г.Оренбурга</t>
  </si>
  <si>
    <t>ГАУЗ «ДГКБ» г. Оренбурга</t>
  </si>
  <si>
    <t>ГАУЗ «ГБ» г. Орска</t>
  </si>
  <si>
    <t>ГАУЗ «ДГБ» г. Орска</t>
  </si>
  <si>
    <t>ГАУЗ «БСМП» г.Новотроицка</t>
  </si>
  <si>
    <t>ГАУЗ «ДГБ» г.Новотроицка</t>
  </si>
  <si>
    <t>ГБУЗ «ГБ» г.Медногорска</t>
  </si>
  <si>
    <t>ГАУЗ «ББСМП им. академика Н.А. Семашко»</t>
  </si>
  <si>
    <t>ГБУЗ «ГБ» г.Бугуруслана</t>
  </si>
  <si>
    <t>ГБУЗ «Абдулинская МБ»</t>
  </si>
  <si>
    <t>ГБУЗ «Адамовская РБ»</t>
  </si>
  <si>
    <t>ГБУЗ «Александровская РБ»</t>
  </si>
  <si>
    <t>ГБУЗ «Асекеевская РБ»</t>
  </si>
  <si>
    <t>ГБУЗ «Беляевская РБ»</t>
  </si>
  <si>
    <t>ГБУЗ «Восточная территориальная МБ»</t>
  </si>
  <si>
    <t>ГБУЗ «ГБ» г. Гая</t>
  </si>
  <si>
    <t>ГБУЗ «Грачевская РБ»</t>
  </si>
  <si>
    <t>ГБУЗ «Илекская РБ»</t>
  </si>
  <si>
    <t>ГАУЗ «Кваркенская РБ»</t>
  </si>
  <si>
    <t>ГБУЗ «ГБ» г. Кувандыка</t>
  </si>
  <si>
    <t>ГБУЗ «Курманаевская РБ»</t>
  </si>
  <si>
    <t>ГАУЗ «Новоорская РБ»</t>
  </si>
  <si>
    <t>ГБУЗ «Новосергиевская РБ»</t>
  </si>
  <si>
    <t>ГБУЗ «Октябрьская РБ»</t>
  </si>
  <si>
    <t>ГАУЗ «Оренбургская РБ»</t>
  </si>
  <si>
    <t>ГБУЗ «Первомайская РБ»</t>
  </si>
  <si>
    <t>ГБУЗ «Переволоцкая РБ»</t>
  </si>
  <si>
    <t>ГБУЗ «Сакмарская РБ»</t>
  </si>
  <si>
    <t>ГБУЗ «Саракташская РБ»</t>
  </si>
  <si>
    <t>ГБУЗ «Северная РБ»</t>
  </si>
  <si>
    <t>ГАУЗ «Соль-Илецкая МБ»</t>
  </si>
  <si>
    <t>ГБУЗ «Сорочинская МБ»</t>
  </si>
  <si>
    <t>ГБУЗ «Ташлинская РБ»</t>
  </si>
  <si>
    <t>ГБУЗ «Тоцкая РБ»</t>
  </si>
  <si>
    <t>ГБУЗ «Тюльганская РБ»</t>
  </si>
  <si>
    <t>ГБУЗ «Шарлыкская РБ»</t>
  </si>
  <si>
    <t>Студенческая поликлиника ОГУ</t>
  </si>
  <si>
    <t>ЧУЗ «КБ «РЖД-Медицина» г.Оренбург»</t>
  </si>
  <si>
    <t>ЧУЗ «РЖД-Медицина» г. Орск»</t>
  </si>
  <si>
    <t>ЧУЗ «РЖД-Медицина» г. Бузулук»</t>
  </si>
  <si>
    <t>ЧУЗ «РЖД-Медицина» г. Абдулино»</t>
  </si>
  <si>
    <t>ФКУЗ МСЧ-56 ФСИН России</t>
  </si>
  <si>
    <t>ФКУЗ «МСЧ МВД России по Оренбургской области»</t>
  </si>
  <si>
    <t>ООО «Клиника промышленной медицины»</t>
  </si>
  <si>
    <t>ООО «Поликлиника «Полимедика Оренбург»</t>
  </si>
  <si>
    <t>Итого по области</t>
  </si>
  <si>
    <t>Приложение 1 к протоколу заседания  Комиссии по разработке ТП ОМС № 16 от 30.11.2023 г.</t>
  </si>
  <si>
    <t>Гарантированная часть</t>
  </si>
  <si>
    <t>560270</t>
  </si>
  <si>
    <t>ДС ОНК</t>
  </si>
  <si>
    <t>Октябрь 2023 г.</t>
  </si>
  <si>
    <t>Ноябрь 2023 г.</t>
  </si>
  <si>
    <t>Декабрь 2023 г.</t>
  </si>
  <si>
    <t>560070</t>
  </si>
  <si>
    <t>Январь 2023 г.</t>
  </si>
  <si>
    <t>Февраль 2023 г.</t>
  </si>
  <si>
    <t>Март 2023 г.</t>
  </si>
  <si>
    <t>Апрель 2023 г.</t>
  </si>
  <si>
    <t>Май 2023 г.</t>
  </si>
  <si>
    <t>Июнь 2023 г.</t>
  </si>
  <si>
    <t>Июль 2023 г.</t>
  </si>
  <si>
    <t>Август 2023 г.</t>
  </si>
  <si>
    <t>Сентябрь 2023 г.</t>
  </si>
  <si>
    <t>Итог</t>
  </si>
  <si>
    <t>Расчет лимитов подушевого финансирования первичной медико-санитарной помощи по профилю 'гинекология'  на Ноябрь 2023 года</t>
  </si>
  <si>
    <t>ГБУЗ «ОКПЦ»</t>
  </si>
  <si>
    <t>ГАУЗ «ОМПЦ»</t>
  </si>
  <si>
    <t>ООО «Кристалл - Дент»</t>
  </si>
  <si>
    <t>Приложение 3 к протоколу заседания  Комиссии по разработке ТП ОМС № 16 от 30.11.2023 г.</t>
  </si>
  <si>
    <t>Расчет лимитов подушевого финансирования первичной медико-санитарной помощи по профилю 'стоматология'  на Ноябрь 2023 года</t>
  </si>
  <si>
    <t>ГАУЗ «ООКСП»</t>
  </si>
  <si>
    <t>ГАУЗ «СП» г. Орска</t>
  </si>
  <si>
    <t>ГАУЗ «СП» г.Новотроицка</t>
  </si>
  <si>
    <t>ГАУЗ «СП» г.Бугуруслана</t>
  </si>
  <si>
    <t>ООО «Лекарь»</t>
  </si>
  <si>
    <t>ООО «Нео-Дент»</t>
  </si>
  <si>
    <t>ООО «КАМАЮН»</t>
  </si>
  <si>
    <t>ООО «РадаДент плюс»</t>
  </si>
  <si>
    <t>ООО Стоматологическая клиника «Улыбка»</t>
  </si>
  <si>
    <t>ООО «Мисс Дента»</t>
  </si>
  <si>
    <t>ООО «МИЛАВИТА»</t>
  </si>
  <si>
    <t>ООО «Дента Лэнд»</t>
  </si>
  <si>
    <t>ООО «ИНТЭКО»</t>
  </si>
  <si>
    <t>ООО «СтомКит»</t>
  </si>
  <si>
    <t>ООО «Денталика» (на ул. Гаранькина)</t>
  </si>
  <si>
    <t>ООО «Евромедцентр»</t>
  </si>
  <si>
    <t>ООО «Новостом»</t>
  </si>
  <si>
    <t>ООО «ЛАЗУРЬ»</t>
  </si>
  <si>
    <t>ООО «Стоматологическая поликлиника «Ростошь»</t>
  </si>
  <si>
    <t>ООО «Диа-Дента»</t>
  </si>
  <si>
    <t>ООО «Елена»</t>
  </si>
  <si>
    <t>ООО «Евро-Дент»</t>
  </si>
  <si>
    <t>ООО «Мила Дента»</t>
  </si>
  <si>
    <t>ООО «Новодент»</t>
  </si>
  <si>
    <t>ООО «ДЕНТА - ЛЮКС»</t>
  </si>
  <si>
    <t>ООО «МедиСтом»</t>
  </si>
  <si>
    <t>ООО «Стома+»</t>
  </si>
  <si>
    <t>ООО «УНИМЕД»</t>
  </si>
  <si>
    <t>ООО «СТМ СТОМАТОЛОГИЯ»</t>
  </si>
  <si>
    <t>ООО «Дент Арт»</t>
  </si>
  <si>
    <t>Приложение 2 к протоколу заседания  Комиссии по разработке ТП ОМС № 16 от 30.11.2023 г.</t>
  </si>
  <si>
    <t>560082</t>
  </si>
  <si>
    <t>АПП ШСД</t>
  </si>
  <si>
    <t>СОГАЗ-МЕД</t>
  </si>
  <si>
    <t>ИТОГО</t>
  </si>
  <si>
    <t>560214</t>
  </si>
  <si>
    <t>ДИ УЗИ ССС</t>
  </si>
  <si>
    <t xml:space="preserve">Корректировка объемов предоставления амбулаторной медицинской помощи по блоку АПП ШСД (школа сахарного диабета) на 2023г.  </t>
  </si>
  <si>
    <t>Код МОЕР</t>
  </si>
  <si>
    <t>МО /Вид помощи</t>
  </si>
  <si>
    <t xml:space="preserve">Утверждено на 2023г. </t>
  </si>
  <si>
    <t>Корректировка</t>
  </si>
  <si>
    <t>Утвердить с учетом корректировки</t>
  </si>
  <si>
    <t>Сумма, в руб.</t>
  </si>
  <si>
    <t>посещения</t>
  </si>
  <si>
    <t>Приложение 4 к протоколу заседания  Комиссии по разработке ТП ОМС №16 от 30.11.2023</t>
  </si>
  <si>
    <t>кло-во исследований</t>
  </si>
  <si>
    <t>Корректировка объемов амбулаторных диагностических исследований "ДИ УЗИ ССС" в рамках программы ОМС на 2023г.</t>
  </si>
  <si>
    <t>Приложение 5 к протоколу заседания  Комиссии по разработке ТП ОМС №16 от 30.11.2023</t>
  </si>
  <si>
    <t xml:space="preserve">Корректировка объемов предоставления стационарозамещающей медицинской помощи по блоку "ДС ОНК"  на 2023г. </t>
  </si>
  <si>
    <t>КОД МОЕР</t>
  </si>
  <si>
    <t>МО/вид помощи/период</t>
  </si>
  <si>
    <t xml:space="preserve">Утверждено на 2023 г. </t>
  </si>
  <si>
    <t xml:space="preserve">Корректировка </t>
  </si>
  <si>
    <t>Утвердить  с учетом корректировки</t>
  </si>
  <si>
    <t>Сумма</t>
  </si>
  <si>
    <t>ЗС</t>
  </si>
  <si>
    <t>Приложение 6.2 к протоколу заседания  Комиссии по разработке ТП ОМС №16 от 30.11.2023</t>
  </si>
  <si>
    <t>ВМП Урология 61</t>
  </si>
  <si>
    <t>ГАУЗ «ООКСЦТО»</t>
  </si>
  <si>
    <t>ВМП Комбустиология 9</t>
  </si>
  <si>
    <t>ВМП Травматология и ортопедия 56</t>
  </si>
  <si>
    <t>ВМП Травматология и ортопедия 57</t>
  </si>
  <si>
    <t xml:space="preserve">ГБУЗ «ОКПЦ» </t>
  </si>
  <si>
    <t>ВМП Неонатология 16</t>
  </si>
  <si>
    <t>ВМП Неонатология 17</t>
  </si>
  <si>
    <t>ВМП Сердечно-сосудистая хирургия 37</t>
  </si>
  <si>
    <t>ВМП Сердечно-сосудистая хирургия 38</t>
  </si>
  <si>
    <t>ВМП Сердечно-сосудистая хирургия 39</t>
  </si>
  <si>
    <t>ВМП Сердечно-сосудистая хирургия 40</t>
  </si>
  <si>
    <t>ВМП Сердечно-сосудистая хирургия 41</t>
  </si>
  <si>
    <t>ВМП Сердечно-сосудистая хирургия 42</t>
  </si>
  <si>
    <t>ВМП Сердечно-сосудистая хирургия 43</t>
  </si>
  <si>
    <t>ВМП Сердечно-сосудистая хирургия 44</t>
  </si>
  <si>
    <t>ВМП Сердечно-сосудистая хирургия 45</t>
  </si>
  <si>
    <t>ВМП Сердечно-сосудистая хирургия 46</t>
  </si>
  <si>
    <t>ВМП Сердечно-сосудистая хирургия 47</t>
  </si>
  <si>
    <t>ВМП Сердечно-сосудистая хирургия 48</t>
  </si>
  <si>
    <t>ВМП Сердечно-сосудистая хирургия 49</t>
  </si>
  <si>
    <t>ВМП Сердечно-сосудистая хирургия 51</t>
  </si>
  <si>
    <t>ВМП Сердечно-сосудистая хирургия 52</t>
  </si>
  <si>
    <t>ВМП Онкология 18</t>
  </si>
  <si>
    <t>МТР</t>
  </si>
  <si>
    <t>ИТОГО по корректировке</t>
  </si>
  <si>
    <t xml:space="preserve">Приложение 7 к протоколу заседания  Комиссии по разработке ТП ОМС № 16 от 30.11.2023г.   </t>
  </si>
  <si>
    <t xml:space="preserve">Корректировка объемов предоставления высокотехнологичной медицинской помощи на 2023г.  </t>
  </si>
  <si>
    <t>МО /группа ВМП</t>
  </si>
  <si>
    <t>560263</t>
  </si>
  <si>
    <t>ГАУЗ «ОЦМР»</t>
  </si>
  <si>
    <t>ДС МЕР прочее</t>
  </si>
  <si>
    <t>ИНГОССТРАХ-М</t>
  </si>
  <si>
    <t>КАПИТАЛ МС</t>
  </si>
  <si>
    <t>МАКС-М</t>
  </si>
  <si>
    <t>560255</t>
  </si>
  <si>
    <t>ГБУЗ «ООКПГВВ»</t>
  </si>
  <si>
    <t>Приложение 6.1 к протоколу заседания  Комиссии по разработке ТП ОМС №16 от 30.11.2023</t>
  </si>
  <si>
    <t xml:space="preserve">Корректировка объемов предоставления стационарозамещающей медицинской помощи по блоку "ДС МЕР прочее"  на 2023г.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</si>
</sst>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_ ;\-#,##0\ "/>
    <numFmt numFmtId="165" formatCode="#,##0.00_ ;\-#,##0.00\ "/>
    <numFmt numFmtId="166" formatCode="#,##0.0\ _₽"/>
    <numFmt numFmtId="167" formatCode="#,##0_ ;[Red]\-#,##0\ "/>
    <numFmt numFmtId="168" formatCode="#,##0.00_ ;[Red]\-#,##0.00\ "/>
  </numFmts>
  <fonts count="18" x14ac:knownFonts="1">
    <font>
      <sz val="8"/>
      <name val="Arial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8"/>
      <name val="Arial"/>
      <family val="2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1"/>
    <xf numFmtId="0" fontId="3" fillId="0" borderId="1"/>
    <xf numFmtId="0" fontId="3" fillId="0" borderId="1"/>
    <xf numFmtId="0" fontId="3" fillId="0" borderId="1"/>
  </cellStyleXfs>
  <cellXfs count="133">
    <xf numFmtId="0" fontId="0" fillId="0" borderId="0" xfId="0"/>
    <xf numFmtId="0" fontId="2" fillId="0" borderId="1" xfId="1" applyFont="1" applyFill="1"/>
    <xf numFmtId="0" fontId="2" fillId="0" borderId="1" xfId="1" applyFont="1" applyFill="1" applyAlignment="1">
      <alignment horizontal="left"/>
    </xf>
    <xf numFmtId="0" fontId="2" fillId="0" borderId="1" xfId="1" applyFont="1" applyFill="1" applyAlignment="1">
      <alignment horizontal="right"/>
    </xf>
    <xf numFmtId="3" fontId="2" fillId="0" borderId="1" xfId="1" applyNumberFormat="1" applyFont="1" applyFill="1" applyAlignment="1">
      <alignment horizontal="right"/>
    </xf>
    <xf numFmtId="0" fontId="2" fillId="0" borderId="1" xfId="2" applyFont="1" applyFill="1"/>
    <xf numFmtId="3" fontId="4" fillId="0" borderId="4" xfId="3" applyNumberFormat="1" applyFont="1" applyFill="1" applyBorder="1" applyAlignment="1">
      <alignment horizontal="center" vertical="center" wrapText="1"/>
    </xf>
    <xf numFmtId="165" fontId="4" fillId="0" borderId="4" xfId="3" applyNumberFormat="1" applyFont="1" applyFill="1" applyBorder="1" applyAlignment="1">
      <alignment horizontal="center" vertical="center" wrapText="1"/>
    </xf>
    <xf numFmtId="0" fontId="7" fillId="0" borderId="1" xfId="2" applyFont="1" applyFill="1"/>
    <xf numFmtId="3" fontId="7" fillId="0" borderId="4" xfId="3" applyNumberFormat="1" applyFont="1" applyFill="1" applyBorder="1" applyAlignment="1">
      <alignment horizontal="center" vertical="center" wrapText="1"/>
    </xf>
    <xf numFmtId="3" fontId="8" fillId="0" borderId="4" xfId="0" applyNumberFormat="1" applyFont="1" applyBorder="1" applyAlignment="1">
      <alignment horizontal="center" vertical="center" wrapText="1"/>
    </xf>
    <xf numFmtId="165" fontId="7" fillId="0" borderId="4" xfId="3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wrapText="1"/>
    </xf>
    <xf numFmtId="0" fontId="9" fillId="0" borderId="0" xfId="0" applyFont="1"/>
    <xf numFmtId="0" fontId="11" fillId="0" borderId="0" xfId="0" applyFont="1" applyAlignment="1"/>
    <xf numFmtId="0" fontId="11" fillId="0" borderId="0" xfId="0" applyFont="1"/>
    <xf numFmtId="4" fontId="11" fillId="0" borderId="4" xfId="4" applyNumberFormat="1" applyFont="1" applyFill="1" applyBorder="1" applyAlignment="1">
      <alignment horizontal="center" vertical="center" wrapText="1"/>
    </xf>
    <xf numFmtId="0" fontId="11" fillId="0" borderId="4" xfId="0" applyFont="1" applyBorder="1"/>
    <xf numFmtId="0" fontId="9" fillId="0" borderId="0" xfId="0" applyFont="1" applyAlignment="1">
      <alignment horizontal="left"/>
    </xf>
    <xf numFmtId="165" fontId="9" fillId="0" borderId="0" xfId="0" applyNumberFormat="1" applyFont="1" applyAlignment="1">
      <alignment horizontal="left"/>
    </xf>
    <xf numFmtId="164" fontId="7" fillId="0" borderId="4" xfId="3" applyNumberFormat="1" applyFont="1" applyFill="1" applyBorder="1" applyAlignment="1">
      <alignment horizontal="center" vertical="center" wrapText="1"/>
    </xf>
    <xf numFmtId="167" fontId="7" fillId="0" borderId="4" xfId="3" applyNumberFormat="1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right" vertical="center"/>
    </xf>
    <xf numFmtId="0" fontId="9" fillId="5" borderId="4" xfId="0" applyNumberFormat="1" applyFont="1" applyFill="1" applyBorder="1" applyAlignment="1">
      <alignment horizontal="left" vertical="center" wrapText="1"/>
    </xf>
    <xf numFmtId="4" fontId="9" fillId="5" borderId="4" xfId="0" applyNumberFormat="1" applyFont="1" applyFill="1" applyBorder="1" applyAlignment="1">
      <alignment horizontal="right" vertical="center" wrapText="1"/>
    </xf>
    <xf numFmtId="1" fontId="9" fillId="5" borderId="4" xfId="0" applyNumberFormat="1" applyFont="1" applyFill="1" applyBorder="1" applyAlignment="1">
      <alignment horizontal="right" vertical="center" wrapText="1"/>
    </xf>
    <xf numFmtId="165" fontId="9" fillId="5" borderId="4" xfId="0" applyNumberFormat="1" applyFont="1" applyFill="1" applyBorder="1" applyAlignment="1">
      <alignment horizontal="right" vertical="center"/>
    </xf>
    <xf numFmtId="164" fontId="9" fillId="5" borderId="4" xfId="0" applyNumberFormat="1" applyFont="1" applyFill="1" applyBorder="1" applyAlignment="1">
      <alignment horizontal="right" vertical="center"/>
    </xf>
    <xf numFmtId="168" fontId="9" fillId="5" borderId="4" xfId="0" applyNumberFormat="1" applyFont="1" applyFill="1" applyBorder="1" applyAlignment="1">
      <alignment horizontal="right" vertical="center"/>
    </xf>
    <xf numFmtId="167" fontId="9" fillId="5" borderId="4" xfId="0" applyNumberFormat="1" applyFont="1" applyFill="1" applyBorder="1" applyAlignment="1">
      <alignment horizontal="right" vertical="center"/>
    </xf>
    <xf numFmtId="165" fontId="9" fillId="0" borderId="0" xfId="0" applyNumberFormat="1" applyFont="1"/>
    <xf numFmtId="164" fontId="9" fillId="0" borderId="0" xfId="0" applyNumberFormat="1" applyFont="1"/>
    <xf numFmtId="4" fontId="9" fillId="0" borderId="1" xfId="2" applyNumberFormat="1" applyFont="1" applyAlignment="1">
      <alignment horizontal="left"/>
    </xf>
    <xf numFmtId="167" fontId="9" fillId="0" borderId="1" xfId="2" applyNumberFormat="1" applyFont="1" applyAlignment="1">
      <alignment horizontal="left"/>
    </xf>
    <xf numFmtId="167" fontId="9" fillId="0" borderId="0" xfId="0" applyNumberFormat="1" applyFont="1"/>
    <xf numFmtId="0" fontId="9" fillId="4" borderId="4" xfId="0" applyFont="1" applyFill="1" applyBorder="1" applyAlignment="1">
      <alignment horizontal="right" vertical="center"/>
    </xf>
    <xf numFmtId="0" fontId="9" fillId="4" borderId="4" xfId="0" applyFont="1" applyFill="1" applyBorder="1"/>
    <xf numFmtId="4" fontId="9" fillId="4" borderId="4" xfId="0" applyNumberFormat="1" applyFont="1" applyFill="1" applyBorder="1" applyAlignment="1">
      <alignment horizontal="right" vertical="center"/>
    </xf>
    <xf numFmtId="165" fontId="9" fillId="4" borderId="4" xfId="0" applyNumberFormat="1" applyFont="1" applyFill="1" applyBorder="1" applyAlignment="1">
      <alignment horizontal="right" vertical="center"/>
    </xf>
    <xf numFmtId="164" fontId="9" fillId="4" borderId="4" xfId="0" applyNumberFormat="1" applyFont="1" applyFill="1" applyBorder="1" applyAlignment="1">
      <alignment horizontal="right" vertical="center"/>
    </xf>
    <xf numFmtId="4" fontId="9" fillId="4" borderId="4" xfId="2" applyNumberFormat="1" applyFont="1" applyFill="1" applyBorder="1" applyAlignment="1">
      <alignment horizontal="right" vertical="center"/>
    </xf>
    <xf numFmtId="167" fontId="9" fillId="4" borderId="4" xfId="2" applyNumberFormat="1" applyFont="1" applyFill="1" applyBorder="1" applyAlignment="1">
      <alignment horizontal="right" vertical="center"/>
    </xf>
    <xf numFmtId="0" fontId="14" fillId="4" borderId="4" xfId="0" applyFont="1" applyFill="1" applyBorder="1"/>
    <xf numFmtId="0" fontId="15" fillId="4" borderId="4" xfId="0" applyNumberFormat="1" applyFont="1" applyFill="1" applyBorder="1" applyAlignment="1">
      <alignment vertical="top" wrapText="1"/>
    </xf>
    <xf numFmtId="4" fontId="15" fillId="4" borderId="4" xfId="0" applyNumberFormat="1" applyFont="1" applyFill="1" applyBorder="1" applyAlignment="1">
      <alignment horizontal="right" vertical="top" wrapText="1"/>
    </xf>
    <xf numFmtId="1" fontId="15" fillId="4" borderId="4" xfId="0" applyNumberFormat="1" applyFont="1" applyFill="1" applyBorder="1" applyAlignment="1">
      <alignment horizontal="right" vertical="top" wrapText="1"/>
    </xf>
    <xf numFmtId="3" fontId="15" fillId="4" borderId="4" xfId="0" applyNumberFormat="1" applyFont="1" applyFill="1" applyBorder="1" applyAlignment="1">
      <alignment horizontal="right" vertical="top" wrapText="1"/>
    </xf>
    <xf numFmtId="0" fontId="9" fillId="0" borderId="1" xfId="0" applyFont="1" applyBorder="1"/>
    <xf numFmtId="0" fontId="15" fillId="3" borderId="4" xfId="0" applyNumberFormat="1" applyFont="1" applyFill="1" applyBorder="1" applyAlignment="1">
      <alignment vertical="top" wrapText="1" indent="1"/>
    </xf>
    <xf numFmtId="0" fontId="15" fillId="3" borderId="4" xfId="0" applyNumberFormat="1" applyFont="1" applyFill="1" applyBorder="1" applyAlignment="1">
      <alignment vertical="top" wrapText="1"/>
    </xf>
    <xf numFmtId="4" fontId="15" fillId="3" borderId="4" xfId="0" applyNumberFormat="1" applyFont="1" applyFill="1" applyBorder="1" applyAlignment="1">
      <alignment horizontal="right" vertical="top" wrapText="1"/>
    </xf>
    <xf numFmtId="1" fontId="15" fillId="3" borderId="4" xfId="0" applyNumberFormat="1" applyFont="1" applyFill="1" applyBorder="1" applyAlignment="1">
      <alignment horizontal="right" vertical="top" wrapText="1"/>
    </xf>
    <xf numFmtId="3" fontId="15" fillId="3" borderId="4" xfId="0" applyNumberFormat="1" applyFont="1" applyFill="1" applyBorder="1" applyAlignment="1">
      <alignment horizontal="right" vertical="top" wrapText="1"/>
    </xf>
    <xf numFmtId="4" fontId="15" fillId="0" borderId="4" xfId="0" applyNumberFormat="1" applyFont="1" applyFill="1" applyBorder="1" applyAlignment="1">
      <alignment horizontal="right" vertical="top" wrapText="1"/>
    </xf>
    <xf numFmtId="1" fontId="15" fillId="0" borderId="4" xfId="0" applyNumberFormat="1" applyFont="1" applyFill="1" applyBorder="1" applyAlignment="1">
      <alignment horizontal="right" vertical="top" wrapText="1"/>
    </xf>
    <xf numFmtId="0" fontId="12" fillId="3" borderId="4" xfId="0" applyNumberFormat="1" applyFont="1" applyFill="1" applyBorder="1" applyAlignment="1">
      <alignment vertical="top" wrapText="1" indent="2"/>
    </xf>
    <xf numFmtId="0" fontId="12" fillId="3" borderId="4" xfId="0" applyNumberFormat="1" applyFont="1" applyFill="1" applyBorder="1" applyAlignment="1">
      <alignment vertical="top" wrapText="1"/>
    </xf>
    <xf numFmtId="4" fontId="12" fillId="3" borderId="4" xfId="0" applyNumberFormat="1" applyFont="1" applyFill="1" applyBorder="1" applyAlignment="1">
      <alignment horizontal="right" vertical="top" wrapText="1"/>
    </xf>
    <xf numFmtId="1" fontId="12" fillId="3" borderId="4" xfId="0" applyNumberFormat="1" applyFont="1" applyFill="1" applyBorder="1" applyAlignment="1">
      <alignment horizontal="right" vertical="top" wrapText="1"/>
    </xf>
    <xf numFmtId="3" fontId="12" fillId="3" borderId="4" xfId="0" applyNumberFormat="1" applyFont="1" applyFill="1" applyBorder="1" applyAlignment="1">
      <alignment horizontal="right" vertical="top" wrapText="1"/>
    </xf>
    <xf numFmtId="4" fontId="12" fillId="0" borderId="4" xfId="0" applyNumberFormat="1" applyFont="1" applyFill="1" applyBorder="1" applyAlignment="1">
      <alignment horizontal="right" vertical="top" wrapText="1"/>
    </xf>
    <xf numFmtId="1" fontId="12" fillId="0" borderId="4" xfId="0" applyNumberFormat="1" applyFont="1" applyFill="1" applyBorder="1" applyAlignment="1">
      <alignment horizontal="right" vertical="top" wrapText="1"/>
    </xf>
    <xf numFmtId="4" fontId="9" fillId="0" borderId="1" xfId="0" applyNumberFormat="1" applyFont="1" applyBorder="1"/>
    <xf numFmtId="4" fontId="9" fillId="0" borderId="0" xfId="0" applyNumberFormat="1" applyFont="1" applyAlignment="1">
      <alignment horizontal="left"/>
    </xf>
    <xf numFmtId="4" fontId="9" fillId="0" borderId="0" xfId="0" applyNumberFormat="1" applyFont="1" applyFill="1" applyAlignment="1">
      <alignment horizontal="left"/>
    </xf>
    <xf numFmtId="0" fontId="9" fillId="0" borderId="0" xfId="0" applyFont="1" applyFill="1" applyAlignment="1">
      <alignment horizontal="left"/>
    </xf>
    <xf numFmtId="0" fontId="15" fillId="4" borderId="4" xfId="0" applyFont="1" applyFill="1" applyBorder="1" applyAlignment="1">
      <alignment horizontal="left" vertical="top" wrapText="1"/>
    </xf>
    <xf numFmtId="0" fontId="15" fillId="2" borderId="4" xfId="0" applyFont="1" applyFill="1" applyBorder="1" applyAlignment="1">
      <alignment horizontal="left" vertical="top" wrapText="1" indent="1"/>
    </xf>
    <xf numFmtId="0" fontId="15" fillId="2" borderId="4" xfId="0" applyFont="1" applyFill="1" applyBorder="1" applyAlignment="1">
      <alignment horizontal="left" vertical="top" wrapText="1"/>
    </xf>
    <xf numFmtId="4" fontId="15" fillId="2" borderId="4" xfId="0" applyNumberFormat="1" applyFont="1" applyFill="1" applyBorder="1" applyAlignment="1">
      <alignment horizontal="right" vertical="top" wrapText="1"/>
    </xf>
    <xf numFmtId="1" fontId="15" fillId="2" borderId="4" xfId="0" applyNumberFormat="1" applyFont="1" applyFill="1" applyBorder="1" applyAlignment="1">
      <alignment horizontal="right" vertical="top" wrapText="1"/>
    </xf>
    <xf numFmtId="3" fontId="15" fillId="2" borderId="4" xfId="0" applyNumberFormat="1" applyFont="1" applyFill="1" applyBorder="1" applyAlignment="1">
      <alignment horizontal="right" vertical="top" wrapText="1"/>
    </xf>
    <xf numFmtId="3" fontId="15" fillId="0" borderId="4" xfId="0" applyNumberFormat="1" applyFont="1" applyFill="1" applyBorder="1" applyAlignment="1">
      <alignment horizontal="right" vertical="top" wrapText="1"/>
    </xf>
    <xf numFmtId="0" fontId="15" fillId="2" borderId="4" xfId="0" applyFont="1" applyFill="1" applyBorder="1" applyAlignment="1">
      <alignment horizontal="left" vertical="top" wrapText="1" indent="2"/>
    </xf>
    <xf numFmtId="0" fontId="12" fillId="2" borderId="4" xfId="0" applyFont="1" applyFill="1" applyBorder="1" applyAlignment="1">
      <alignment horizontal="left" vertical="top" wrapText="1" indent="3"/>
    </xf>
    <xf numFmtId="0" fontId="12" fillId="2" borderId="4" xfId="0" applyFont="1" applyFill="1" applyBorder="1" applyAlignment="1">
      <alignment horizontal="left" vertical="top" wrapText="1"/>
    </xf>
    <xf numFmtId="4" fontId="12" fillId="2" borderId="4" xfId="0" applyNumberFormat="1" applyFont="1" applyFill="1" applyBorder="1" applyAlignment="1">
      <alignment horizontal="right" vertical="top" wrapText="1"/>
    </xf>
    <xf numFmtId="1" fontId="12" fillId="2" borderId="4" xfId="0" applyNumberFormat="1" applyFont="1" applyFill="1" applyBorder="1" applyAlignment="1">
      <alignment horizontal="right" vertical="top" wrapText="1"/>
    </xf>
    <xf numFmtId="3" fontId="12" fillId="0" borderId="4" xfId="0" applyNumberFormat="1" applyFont="1" applyFill="1" applyBorder="1" applyAlignment="1">
      <alignment horizontal="right" vertical="top" wrapText="1"/>
    </xf>
    <xf numFmtId="3" fontId="12" fillId="2" borderId="4" xfId="0" applyNumberFormat="1" applyFont="1" applyFill="1" applyBorder="1" applyAlignment="1">
      <alignment horizontal="right" vertical="top" wrapText="1"/>
    </xf>
    <xf numFmtId="0" fontId="12" fillId="2" borderId="4" xfId="0" applyFont="1" applyFill="1" applyBorder="1" applyAlignment="1">
      <alignment horizontal="right" vertical="top" wrapText="1"/>
    </xf>
    <xf numFmtId="0" fontId="12" fillId="2" borderId="4" xfId="0" applyFont="1" applyFill="1" applyBorder="1" applyAlignment="1">
      <alignment horizontal="left" vertical="top" wrapText="1" indent="2"/>
    </xf>
    <xf numFmtId="0" fontId="15" fillId="0" borderId="4" xfId="0" applyFont="1" applyFill="1" applyBorder="1" applyAlignment="1">
      <alignment horizontal="left" vertical="top" wrapText="1"/>
    </xf>
    <xf numFmtId="0" fontId="14" fillId="0" borderId="0" xfId="0" applyFont="1"/>
    <xf numFmtId="0" fontId="15" fillId="2" borderId="4" xfId="0" applyFont="1" applyFill="1" applyBorder="1" applyAlignment="1">
      <alignment horizontal="left" vertical="top" wrapText="1" indent="3"/>
    </xf>
    <xf numFmtId="0" fontId="9" fillId="0" borderId="1" xfId="0" applyFont="1" applyBorder="1" applyAlignment="1">
      <alignment horizontal="left"/>
    </xf>
    <xf numFmtId="0" fontId="9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wrapText="1"/>
    </xf>
    <xf numFmtId="3" fontId="9" fillId="2" borderId="2" xfId="0" applyNumberFormat="1" applyFont="1" applyFill="1" applyBorder="1" applyAlignment="1">
      <alignment horizontal="right" vertical="center"/>
    </xf>
    <xf numFmtId="1" fontId="9" fillId="2" borderId="2" xfId="0" applyNumberFormat="1" applyFont="1" applyFill="1" applyBorder="1" applyAlignment="1">
      <alignment horizontal="right" vertical="center"/>
    </xf>
    <xf numFmtId="4" fontId="14" fillId="4" borderId="4" xfId="0" applyNumberFormat="1" applyFont="1" applyFill="1" applyBorder="1"/>
    <xf numFmtId="3" fontId="14" fillId="4" borderId="4" xfId="0" applyNumberFormat="1" applyFont="1" applyFill="1" applyBorder="1"/>
    <xf numFmtId="0" fontId="9" fillId="4" borderId="7" xfId="0" applyNumberFormat="1" applyFont="1" applyFill="1" applyBorder="1" applyAlignment="1">
      <alignment vertical="center" wrapText="1"/>
    </xf>
    <xf numFmtId="4" fontId="9" fillId="4" borderId="12" xfId="0" applyNumberFormat="1" applyFont="1" applyFill="1" applyBorder="1" applyAlignment="1">
      <alignment vertical="center" wrapText="1"/>
    </xf>
    <xf numFmtId="3" fontId="9" fillId="4" borderId="12" xfId="0" applyNumberFormat="1" applyFont="1" applyFill="1" applyBorder="1" applyAlignment="1">
      <alignment vertical="center" wrapText="1"/>
    </xf>
    <xf numFmtId="0" fontId="9" fillId="0" borderId="1" xfId="0" applyNumberFormat="1" applyFont="1" applyBorder="1" applyAlignment="1">
      <alignment horizontal="right" wrapText="1"/>
    </xf>
    <xf numFmtId="0" fontId="6" fillId="0" borderId="5" xfId="0" applyFont="1" applyFill="1" applyBorder="1" applyAlignment="1">
      <alignment horizontal="center" vertical="center" wrapText="1"/>
    </xf>
    <xf numFmtId="49" fontId="7" fillId="0" borderId="10" xfId="2" applyNumberFormat="1" applyFont="1" applyFill="1" applyBorder="1" applyAlignment="1">
      <alignment horizontal="center" vertical="center" wrapText="1"/>
    </xf>
    <xf numFmtId="49" fontId="7" fillId="0" borderId="11" xfId="2" applyNumberFormat="1" applyFont="1" applyFill="1" applyBorder="1" applyAlignment="1">
      <alignment horizontal="center" vertical="center" wrapText="1"/>
    </xf>
    <xf numFmtId="0" fontId="7" fillId="0" borderId="7" xfId="2" applyNumberFormat="1" applyFont="1" applyFill="1" applyBorder="1" applyAlignment="1">
      <alignment horizontal="center" vertical="center" wrapText="1"/>
    </xf>
    <xf numFmtId="0" fontId="7" fillId="0" borderId="8" xfId="2" applyNumberFormat="1" applyFont="1" applyFill="1" applyBorder="1" applyAlignment="1">
      <alignment horizontal="center" vertical="center" wrapText="1"/>
    </xf>
    <xf numFmtId="165" fontId="7" fillId="0" borderId="7" xfId="2" applyNumberFormat="1" applyFont="1" applyFill="1" applyBorder="1" applyAlignment="1">
      <alignment horizontal="center" vertical="center" wrapText="1"/>
    </xf>
    <xf numFmtId="165" fontId="7" fillId="0" borderId="8" xfId="2" applyNumberFormat="1" applyFont="1" applyFill="1" applyBorder="1" applyAlignment="1">
      <alignment horizontal="center" vertical="center" wrapText="1"/>
    </xf>
    <xf numFmtId="166" fontId="7" fillId="0" borderId="7" xfId="2" applyNumberFormat="1" applyFont="1" applyFill="1" applyBorder="1" applyAlignment="1">
      <alignment horizontal="center" vertical="center" wrapText="1"/>
    </xf>
    <xf numFmtId="166" fontId="7" fillId="0" borderId="8" xfId="2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right" wrapText="1"/>
    </xf>
    <xf numFmtId="0" fontId="15" fillId="4" borderId="4" xfId="0" applyNumberFormat="1" applyFont="1" applyFill="1" applyBorder="1" applyAlignment="1">
      <alignment horizontal="left" vertical="top" wrapText="1"/>
    </xf>
    <xf numFmtId="0" fontId="10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49" fontId="13" fillId="0" borderId="4" xfId="0" applyNumberFormat="1" applyFont="1" applyFill="1" applyBorder="1" applyAlignment="1">
      <alignment horizontal="center" vertical="center" wrapText="1"/>
    </xf>
    <xf numFmtId="0" fontId="11" fillId="0" borderId="7" xfId="2" applyFont="1" applyBorder="1" applyAlignment="1">
      <alignment horizontal="center" vertical="center" wrapText="1"/>
    </xf>
    <xf numFmtId="0" fontId="11" fillId="0" borderId="8" xfId="2" applyFont="1" applyBorder="1" applyAlignment="1">
      <alignment horizontal="center" vertical="center" wrapText="1"/>
    </xf>
    <xf numFmtId="4" fontId="11" fillId="0" borderId="7" xfId="2" applyNumberFormat="1" applyFont="1" applyFill="1" applyBorder="1" applyAlignment="1">
      <alignment horizontal="center" vertical="center" wrapText="1"/>
    </xf>
    <xf numFmtId="4" fontId="11" fillId="0" borderId="8" xfId="2" applyNumberFormat="1" applyFont="1" applyFill="1" applyBorder="1" applyAlignment="1">
      <alignment horizontal="center" vertical="center" wrapText="1"/>
    </xf>
    <xf numFmtId="4" fontId="11" fillId="0" borderId="7" xfId="2" applyNumberFormat="1" applyFont="1" applyBorder="1" applyAlignment="1">
      <alignment horizontal="center" vertical="center" wrapText="1"/>
    </xf>
    <xf numFmtId="4" fontId="11" fillId="0" borderId="8" xfId="2" applyNumberFormat="1" applyFont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right" wrapText="1" indent="1"/>
    </xf>
    <xf numFmtId="0" fontId="15" fillId="4" borderId="4" xfId="0" applyFont="1" applyFill="1" applyBorder="1" applyAlignment="1">
      <alignment horizontal="left" vertical="top" wrapText="1"/>
    </xf>
    <xf numFmtId="49" fontId="7" fillId="0" borderId="4" xfId="1" applyNumberFormat="1" applyFont="1" applyFill="1" applyBorder="1" applyAlignment="1">
      <alignment horizontal="center" vertical="center" wrapText="1"/>
    </xf>
    <xf numFmtId="0" fontId="7" fillId="0" borderId="4" xfId="1" applyNumberFormat="1" applyFont="1" applyFill="1" applyBorder="1" applyAlignment="1">
      <alignment horizontal="center" vertical="center" wrapText="1"/>
    </xf>
    <xf numFmtId="165" fontId="7" fillId="0" borderId="4" xfId="1" applyNumberFormat="1" applyFont="1" applyFill="1" applyBorder="1" applyAlignment="1">
      <alignment horizontal="center" vertical="center" wrapText="1"/>
    </xf>
    <xf numFmtId="166" fontId="7" fillId="0" borderId="4" xfId="1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2" fillId="0" borderId="4" xfId="1" applyNumberFormat="1" applyFont="1" applyFill="1" applyBorder="1" applyAlignment="1">
      <alignment horizontal="center" vertical="center" wrapText="1"/>
    </xf>
    <xf numFmtId="0" fontId="2" fillId="0" borderId="4" xfId="1" applyNumberFormat="1" applyFont="1" applyFill="1" applyBorder="1" applyAlignment="1">
      <alignment horizontal="center" vertical="center" wrapText="1"/>
    </xf>
    <xf numFmtId="165" fontId="2" fillId="0" borderId="4" xfId="1" applyNumberFormat="1" applyFont="1" applyFill="1" applyBorder="1" applyAlignment="1">
      <alignment horizontal="center" vertical="center" wrapText="1"/>
    </xf>
    <xf numFmtId="166" fontId="2" fillId="0" borderId="4" xfId="1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wrapText="1"/>
    </xf>
    <xf numFmtId="0" fontId="16" fillId="0" borderId="0" xfId="0" applyFont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_Лист1" xfId="3"/>
    <cellStyle name="Обычный_Лист2" xfId="4"/>
  </cellStyles>
  <dxfs count="1">
    <dxf>
      <fill>
        <patternFill patternType="solid">
          <fgColor rgb="FFEBF1DE"/>
          <bgColor rgb="FF00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view="pageBreakPreview" topLeftCell="A19" zoomScale="150" zoomScaleNormal="100" zoomScaleSheetLayoutView="150" workbookViewId="0">
      <selection activeCell="C32" sqref="C32"/>
    </sheetView>
  </sheetViews>
  <sheetFormatPr defaultColWidth="9.33203125" defaultRowHeight="11.25" x14ac:dyDescent="0.2"/>
  <cols>
    <col min="1" max="1" width="10.83203125" style="13" customWidth="1"/>
    <col min="2" max="2" width="37.1640625" style="13" customWidth="1"/>
    <col min="3" max="3" width="14.6640625" style="13" customWidth="1"/>
    <col min="4" max="4" width="9.33203125" style="13" customWidth="1"/>
    <col min="5" max="5" width="13.6640625" style="30" customWidth="1"/>
    <col min="6" max="6" width="9.33203125" style="31" customWidth="1"/>
    <col min="7" max="7" width="15.6640625" style="13" customWidth="1"/>
    <col min="8" max="8" width="9.33203125" style="34"/>
    <col min="9" max="16384" width="9.33203125" style="13"/>
  </cols>
  <sheetData>
    <row r="1" spans="1:8" ht="46.5" customHeight="1" x14ac:dyDescent="0.2">
      <c r="A1" s="18"/>
      <c r="B1" s="18"/>
      <c r="C1" s="18"/>
      <c r="D1" s="18"/>
      <c r="E1" s="19"/>
      <c r="F1" s="97" t="s">
        <v>161</v>
      </c>
      <c r="G1" s="97"/>
      <c r="H1" s="97"/>
    </row>
    <row r="2" spans="1:8" s="5" customFormat="1" ht="56.25" customHeight="1" x14ac:dyDescent="0.25">
      <c r="A2" s="98" t="s">
        <v>162</v>
      </c>
      <c r="B2" s="98"/>
      <c r="C2" s="98"/>
      <c r="D2" s="98"/>
      <c r="E2" s="98"/>
      <c r="F2" s="98"/>
      <c r="G2" s="98"/>
      <c r="H2" s="98"/>
    </row>
    <row r="3" spans="1:8" s="8" customFormat="1" ht="29.25" customHeight="1" x14ac:dyDescent="0.2">
      <c r="A3" s="99" t="s">
        <v>115</v>
      </c>
      <c r="B3" s="99" t="s">
        <v>163</v>
      </c>
      <c r="C3" s="101" t="s">
        <v>117</v>
      </c>
      <c r="D3" s="102"/>
      <c r="E3" s="103" t="s">
        <v>118</v>
      </c>
      <c r="F3" s="104"/>
      <c r="G3" s="105" t="s">
        <v>119</v>
      </c>
      <c r="H3" s="106"/>
    </row>
    <row r="4" spans="1:8" s="8" customFormat="1" ht="12" x14ac:dyDescent="0.2">
      <c r="A4" s="100"/>
      <c r="B4" s="100"/>
      <c r="C4" s="9" t="s">
        <v>120</v>
      </c>
      <c r="D4" s="9" t="s">
        <v>133</v>
      </c>
      <c r="E4" s="11" t="s">
        <v>120</v>
      </c>
      <c r="F4" s="20" t="s">
        <v>133</v>
      </c>
      <c r="G4" s="9" t="s">
        <v>120</v>
      </c>
      <c r="H4" s="21" t="s">
        <v>133</v>
      </c>
    </row>
    <row r="5" spans="1:8" s="8" customFormat="1" ht="12" x14ac:dyDescent="0.2">
      <c r="A5" s="35">
        <v>560264</v>
      </c>
      <c r="B5" s="94" t="s">
        <v>3</v>
      </c>
      <c r="C5" s="95">
        <f>C6</f>
        <v>54660508.799999997</v>
      </c>
      <c r="D5" s="96">
        <f>D6</f>
        <v>480</v>
      </c>
      <c r="E5" s="95">
        <f t="shared" ref="E5:H5" si="0">E6</f>
        <v>6832563.5999999996</v>
      </c>
      <c r="F5" s="96">
        <f t="shared" si="0"/>
        <v>60</v>
      </c>
      <c r="G5" s="95">
        <f t="shared" si="0"/>
        <v>61493072.399999999</v>
      </c>
      <c r="H5" s="96">
        <f t="shared" si="0"/>
        <v>540</v>
      </c>
    </row>
    <row r="6" spans="1:8" s="8" customFormat="1" ht="12" x14ac:dyDescent="0.2">
      <c r="A6" s="22"/>
      <c r="B6" s="23" t="s">
        <v>135</v>
      </c>
      <c r="C6" s="24">
        <v>54660508.799999997</v>
      </c>
      <c r="D6" s="25">
        <v>480</v>
      </c>
      <c r="E6" s="26">
        <v>6832563.5999999996</v>
      </c>
      <c r="F6" s="27">
        <v>60</v>
      </c>
      <c r="G6" s="28">
        <v>61493072.399999999</v>
      </c>
      <c r="H6" s="29">
        <v>540</v>
      </c>
    </row>
    <row r="7" spans="1:8" s="8" customFormat="1" ht="12" x14ac:dyDescent="0.2">
      <c r="A7" s="35">
        <v>560020</v>
      </c>
      <c r="B7" s="94" t="s">
        <v>136</v>
      </c>
      <c r="C7" s="95">
        <f>C8+C9+C10</f>
        <v>242536741.97999999</v>
      </c>
      <c r="D7" s="96">
        <f>D8+D9+D10</f>
        <v>1021</v>
      </c>
      <c r="E7" s="95">
        <f t="shared" ref="E7:H7" si="1">E8+E9+E10</f>
        <v>13215985.58</v>
      </c>
      <c r="F7" s="96">
        <f t="shared" si="1"/>
        <v>61</v>
      </c>
      <c r="G7" s="95">
        <f t="shared" si="1"/>
        <v>255752727.56</v>
      </c>
      <c r="H7" s="96">
        <f t="shared" si="1"/>
        <v>1082</v>
      </c>
    </row>
    <row r="8" spans="1:8" s="8" customFormat="1" ht="12" x14ac:dyDescent="0.2">
      <c r="A8" s="22"/>
      <c r="B8" s="23" t="s">
        <v>137</v>
      </c>
      <c r="C8" s="24">
        <v>39514164.479999997</v>
      </c>
      <c r="D8" s="25">
        <v>21</v>
      </c>
      <c r="E8" s="26">
        <v>1881626.88</v>
      </c>
      <c r="F8" s="27">
        <v>1</v>
      </c>
      <c r="G8" s="28">
        <v>41395791.359999999</v>
      </c>
      <c r="H8" s="29">
        <v>22</v>
      </c>
    </row>
    <row r="9" spans="1:8" s="8" customFormat="1" ht="12" x14ac:dyDescent="0.2">
      <c r="A9" s="22"/>
      <c r="B9" s="23" t="s">
        <v>138</v>
      </c>
      <c r="C9" s="24">
        <v>120504585</v>
      </c>
      <c r="D9" s="25">
        <v>750</v>
      </c>
      <c r="E9" s="26">
        <v>8033639</v>
      </c>
      <c r="F9" s="27">
        <v>50</v>
      </c>
      <c r="G9" s="28">
        <v>128538224</v>
      </c>
      <c r="H9" s="29">
        <v>800</v>
      </c>
    </row>
    <row r="10" spans="1:8" s="8" customFormat="1" ht="12" x14ac:dyDescent="0.2">
      <c r="A10" s="22"/>
      <c r="B10" s="23" t="s">
        <v>139</v>
      </c>
      <c r="C10" s="24">
        <v>82517992.5</v>
      </c>
      <c r="D10" s="25">
        <v>250</v>
      </c>
      <c r="E10" s="26">
        <v>3300719.7</v>
      </c>
      <c r="F10" s="27">
        <v>10</v>
      </c>
      <c r="G10" s="28">
        <v>85818712.200000003</v>
      </c>
      <c r="H10" s="29">
        <v>260</v>
      </c>
    </row>
    <row r="11" spans="1:8" s="8" customFormat="1" ht="12" x14ac:dyDescent="0.2">
      <c r="A11" s="35">
        <v>560265</v>
      </c>
      <c r="B11" s="94" t="s">
        <v>140</v>
      </c>
      <c r="C11" s="95">
        <f>C12+C13</f>
        <v>33270715.440000001</v>
      </c>
      <c r="D11" s="96">
        <f>D12+D13</f>
        <v>94</v>
      </c>
      <c r="E11" s="95">
        <f t="shared" ref="E11:H11" si="2">E12+E13</f>
        <v>-44722.98</v>
      </c>
      <c r="F11" s="96">
        <f t="shared" si="2"/>
        <v>3</v>
      </c>
      <c r="G11" s="95">
        <f t="shared" si="2"/>
        <v>33225992.460000001</v>
      </c>
      <c r="H11" s="96">
        <f t="shared" si="2"/>
        <v>97</v>
      </c>
    </row>
    <row r="12" spans="1:8" s="8" customFormat="1" ht="12" x14ac:dyDescent="0.2">
      <c r="A12" s="22"/>
      <c r="B12" s="23" t="s">
        <v>141</v>
      </c>
      <c r="C12" s="24">
        <v>22903882.539999999</v>
      </c>
      <c r="D12" s="25">
        <v>77</v>
      </c>
      <c r="E12" s="26">
        <v>1784718.12</v>
      </c>
      <c r="F12" s="27">
        <v>6</v>
      </c>
      <c r="G12" s="28">
        <v>24688600.66</v>
      </c>
      <c r="H12" s="29">
        <v>83</v>
      </c>
    </row>
    <row r="13" spans="1:8" s="8" customFormat="1" ht="12" x14ac:dyDescent="0.2">
      <c r="A13" s="22"/>
      <c r="B13" s="23" t="s">
        <v>142</v>
      </c>
      <c r="C13" s="24">
        <v>10366832.9</v>
      </c>
      <c r="D13" s="25">
        <v>17</v>
      </c>
      <c r="E13" s="26">
        <v>-1829441.1</v>
      </c>
      <c r="F13" s="27">
        <v>-3</v>
      </c>
      <c r="G13" s="28">
        <v>8537391.8000000007</v>
      </c>
      <c r="H13" s="29">
        <v>14</v>
      </c>
    </row>
    <row r="14" spans="1:8" s="8" customFormat="1" ht="12" x14ac:dyDescent="0.2">
      <c r="A14" s="35">
        <v>560325</v>
      </c>
      <c r="B14" s="94" t="s">
        <v>9</v>
      </c>
      <c r="C14" s="95">
        <f>SUM(C15:C29)</f>
        <v>248815216.43000001</v>
      </c>
      <c r="D14" s="96">
        <f>SUM(D15:D29)</f>
        <v>1230</v>
      </c>
      <c r="E14" s="95">
        <f t="shared" ref="E14:H14" si="3">SUM(E15:E29)</f>
        <v>-5622655.7800000003</v>
      </c>
      <c r="F14" s="96">
        <f t="shared" si="3"/>
        <v>-9</v>
      </c>
      <c r="G14" s="95">
        <f t="shared" si="3"/>
        <v>243192560.65000001</v>
      </c>
      <c r="H14" s="96">
        <f t="shared" si="3"/>
        <v>1221</v>
      </c>
    </row>
    <row r="15" spans="1:8" s="8" customFormat="1" ht="12" x14ac:dyDescent="0.2">
      <c r="A15" s="22"/>
      <c r="B15" s="23" t="s">
        <v>143</v>
      </c>
      <c r="C15" s="24">
        <v>29415687</v>
      </c>
      <c r="D15" s="25">
        <v>150</v>
      </c>
      <c r="E15" s="26">
        <v>-3333777.86</v>
      </c>
      <c r="F15" s="27">
        <v>-17</v>
      </c>
      <c r="G15" s="28">
        <v>26081909.140000001</v>
      </c>
      <c r="H15" s="29">
        <v>133</v>
      </c>
    </row>
    <row r="16" spans="1:8" x14ac:dyDescent="0.2">
      <c r="A16" s="22"/>
      <c r="B16" s="23" t="s">
        <v>144</v>
      </c>
      <c r="C16" s="24">
        <v>34130634.189999998</v>
      </c>
      <c r="D16" s="25">
        <v>151</v>
      </c>
      <c r="E16" s="26">
        <v>-226030.69</v>
      </c>
      <c r="F16" s="27">
        <v>-1</v>
      </c>
      <c r="G16" s="28">
        <v>33904603.5</v>
      </c>
      <c r="H16" s="29">
        <v>150</v>
      </c>
    </row>
    <row r="17" spans="1:8" x14ac:dyDescent="0.2">
      <c r="A17" s="22"/>
      <c r="B17" s="23" t="s">
        <v>145</v>
      </c>
      <c r="C17" s="24">
        <v>19156131</v>
      </c>
      <c r="D17" s="25">
        <v>75</v>
      </c>
      <c r="E17" s="26">
        <v>-2043320.64</v>
      </c>
      <c r="F17" s="27">
        <v>-8</v>
      </c>
      <c r="G17" s="28">
        <v>17112810.359999999</v>
      </c>
      <c r="H17" s="29">
        <v>67</v>
      </c>
    </row>
    <row r="18" spans="1:8" x14ac:dyDescent="0.2">
      <c r="A18" s="22"/>
      <c r="B18" s="23" t="s">
        <v>146</v>
      </c>
      <c r="C18" s="24">
        <v>25620867.359999999</v>
      </c>
      <c r="D18" s="25">
        <v>176</v>
      </c>
      <c r="E18" s="26">
        <v>145573.10999999999</v>
      </c>
      <c r="F18" s="27">
        <v>1</v>
      </c>
      <c r="G18" s="28">
        <v>25766440.469999999</v>
      </c>
      <c r="H18" s="29">
        <v>177</v>
      </c>
    </row>
    <row r="19" spans="1:8" x14ac:dyDescent="0.2">
      <c r="A19" s="22"/>
      <c r="B19" s="23" t="s">
        <v>147</v>
      </c>
      <c r="C19" s="24">
        <v>24561208</v>
      </c>
      <c r="D19" s="25">
        <v>140</v>
      </c>
      <c r="E19" s="26">
        <v>-5789427.5999999996</v>
      </c>
      <c r="F19" s="27">
        <v>-33</v>
      </c>
      <c r="G19" s="28">
        <v>18771780.399999999</v>
      </c>
      <c r="H19" s="29">
        <v>107</v>
      </c>
    </row>
    <row r="20" spans="1:8" x14ac:dyDescent="0.2">
      <c r="A20" s="22"/>
      <c r="B20" s="23" t="s">
        <v>148</v>
      </c>
      <c r="C20" s="24">
        <v>9333354.6799999997</v>
      </c>
      <c r="D20" s="25">
        <v>43</v>
      </c>
      <c r="E20" s="26">
        <v>651164.28</v>
      </c>
      <c r="F20" s="27">
        <v>3</v>
      </c>
      <c r="G20" s="28">
        <v>9984518.9600000009</v>
      </c>
      <c r="H20" s="29">
        <v>46</v>
      </c>
    </row>
    <row r="21" spans="1:8" x14ac:dyDescent="0.2">
      <c r="A21" s="22"/>
      <c r="B21" s="23" t="s">
        <v>149</v>
      </c>
      <c r="C21" s="24">
        <v>13114697.310000001</v>
      </c>
      <c r="D21" s="25">
        <v>99</v>
      </c>
      <c r="E21" s="26">
        <v>3444263.94</v>
      </c>
      <c r="F21" s="27">
        <v>26</v>
      </c>
      <c r="G21" s="28">
        <v>16558961.25</v>
      </c>
      <c r="H21" s="29">
        <v>125</v>
      </c>
    </row>
    <row r="22" spans="1:8" x14ac:dyDescent="0.2">
      <c r="A22" s="22"/>
      <c r="B22" s="23" t="s">
        <v>150</v>
      </c>
      <c r="C22" s="24">
        <v>22766668.949999999</v>
      </c>
      <c r="D22" s="25">
        <v>145</v>
      </c>
      <c r="E22" s="26">
        <v>1099080.57</v>
      </c>
      <c r="F22" s="27">
        <v>7</v>
      </c>
      <c r="G22" s="28">
        <v>23865749.52</v>
      </c>
      <c r="H22" s="29">
        <v>152</v>
      </c>
    </row>
    <row r="23" spans="1:8" x14ac:dyDescent="0.2">
      <c r="A23" s="22"/>
      <c r="B23" s="23" t="s">
        <v>151</v>
      </c>
      <c r="C23" s="24">
        <v>9932112.8100000005</v>
      </c>
      <c r="D23" s="25">
        <v>51</v>
      </c>
      <c r="E23" s="26">
        <v>1752725.79</v>
      </c>
      <c r="F23" s="27">
        <v>9</v>
      </c>
      <c r="G23" s="28">
        <v>11684838.6</v>
      </c>
      <c r="H23" s="29">
        <v>60</v>
      </c>
    </row>
    <row r="24" spans="1:8" x14ac:dyDescent="0.2">
      <c r="A24" s="22"/>
      <c r="B24" s="23" t="s">
        <v>152</v>
      </c>
      <c r="C24" s="24">
        <v>8288606.0999999996</v>
      </c>
      <c r="D24" s="25">
        <v>30</v>
      </c>
      <c r="E24" s="26">
        <v>-1105147.48</v>
      </c>
      <c r="F24" s="27">
        <v>-4</v>
      </c>
      <c r="G24" s="28">
        <v>7183458.6200000001</v>
      </c>
      <c r="H24" s="29">
        <v>26</v>
      </c>
    </row>
    <row r="25" spans="1:8" x14ac:dyDescent="0.2">
      <c r="A25" s="22"/>
      <c r="B25" s="23" t="s">
        <v>153</v>
      </c>
      <c r="C25" s="24">
        <v>21105273</v>
      </c>
      <c r="D25" s="25">
        <v>70</v>
      </c>
      <c r="E25" s="26">
        <v>-5125566.3</v>
      </c>
      <c r="F25" s="27">
        <v>-17</v>
      </c>
      <c r="G25" s="28">
        <v>15979706.699999999</v>
      </c>
      <c r="H25" s="29">
        <v>53</v>
      </c>
    </row>
    <row r="26" spans="1:8" x14ac:dyDescent="0.2">
      <c r="A26" s="22"/>
      <c r="B26" s="23" t="s">
        <v>154</v>
      </c>
      <c r="C26" s="24">
        <v>11583327.699999999</v>
      </c>
      <c r="D26" s="25">
        <v>35</v>
      </c>
      <c r="E26" s="26">
        <v>1654761.1</v>
      </c>
      <c r="F26" s="27">
        <v>5</v>
      </c>
      <c r="G26" s="28">
        <v>13238088.800000001</v>
      </c>
      <c r="H26" s="29">
        <v>40</v>
      </c>
    </row>
    <row r="27" spans="1:8" x14ac:dyDescent="0.2">
      <c r="A27" s="22"/>
      <c r="B27" s="23" t="s">
        <v>155</v>
      </c>
      <c r="C27" s="24">
        <v>3466017.45</v>
      </c>
      <c r="D27" s="25">
        <v>21</v>
      </c>
      <c r="E27" s="26">
        <v>1320387.6000000001</v>
      </c>
      <c r="F27" s="27">
        <v>8</v>
      </c>
      <c r="G27" s="28">
        <v>4786405.05</v>
      </c>
      <c r="H27" s="29">
        <v>29</v>
      </c>
    </row>
    <row r="28" spans="1:8" x14ac:dyDescent="0.2">
      <c r="A28" s="22"/>
      <c r="B28" s="23" t="s">
        <v>156</v>
      </c>
      <c r="C28" s="24">
        <v>8501282.4800000004</v>
      </c>
      <c r="D28" s="25">
        <v>34</v>
      </c>
      <c r="E28" s="26">
        <v>3500528.08</v>
      </c>
      <c r="F28" s="27">
        <v>14</v>
      </c>
      <c r="G28" s="28">
        <v>12001810.560000001</v>
      </c>
      <c r="H28" s="29">
        <v>48</v>
      </c>
    </row>
    <row r="29" spans="1:8" x14ac:dyDescent="0.2">
      <c r="A29" s="22"/>
      <c r="B29" s="23" t="s">
        <v>157</v>
      </c>
      <c r="C29" s="24">
        <v>7839348.4000000004</v>
      </c>
      <c r="D29" s="25">
        <v>10</v>
      </c>
      <c r="E29" s="26">
        <v>-1567869.68</v>
      </c>
      <c r="F29" s="27">
        <v>-2</v>
      </c>
      <c r="G29" s="28">
        <v>6271478.7199999997</v>
      </c>
      <c r="H29" s="29">
        <v>8</v>
      </c>
    </row>
    <row r="30" spans="1:8" x14ac:dyDescent="0.2">
      <c r="A30" s="35">
        <v>560033</v>
      </c>
      <c r="B30" s="94" t="s">
        <v>73</v>
      </c>
      <c r="C30" s="95">
        <f>C31+C32</f>
        <v>29359103.199999999</v>
      </c>
      <c r="D30" s="96">
        <f>D31+D32</f>
        <v>84</v>
      </c>
      <c r="E30" s="95">
        <f t="shared" ref="E30:H30" si="4">E31+E32</f>
        <v>-4194157.6</v>
      </c>
      <c r="F30" s="96">
        <f t="shared" si="4"/>
        <v>-12</v>
      </c>
      <c r="G30" s="95">
        <f t="shared" si="4"/>
        <v>25164945.600000001</v>
      </c>
      <c r="H30" s="96">
        <f t="shared" si="4"/>
        <v>72</v>
      </c>
    </row>
    <row r="31" spans="1:8" x14ac:dyDescent="0.2">
      <c r="A31" s="22"/>
      <c r="B31" s="23" t="s">
        <v>141</v>
      </c>
      <c r="C31" s="24">
        <v>20821711.399999999</v>
      </c>
      <c r="D31" s="25">
        <v>70</v>
      </c>
      <c r="E31" s="26">
        <v>-2974530.2</v>
      </c>
      <c r="F31" s="27">
        <v>-10</v>
      </c>
      <c r="G31" s="28">
        <v>17847181.199999999</v>
      </c>
      <c r="H31" s="29">
        <v>60</v>
      </c>
    </row>
    <row r="32" spans="1:8" x14ac:dyDescent="0.2">
      <c r="A32" s="22"/>
      <c r="B32" s="23" t="s">
        <v>142</v>
      </c>
      <c r="C32" s="24">
        <v>8537391.8000000007</v>
      </c>
      <c r="D32" s="25">
        <v>14</v>
      </c>
      <c r="E32" s="26">
        <v>-1219627.3999999999</v>
      </c>
      <c r="F32" s="27">
        <v>-2</v>
      </c>
      <c r="G32" s="28">
        <v>7317764.4000000004</v>
      </c>
      <c r="H32" s="29">
        <v>12</v>
      </c>
    </row>
    <row r="33" spans="1:8" x14ac:dyDescent="0.2">
      <c r="A33" s="35">
        <v>560206</v>
      </c>
      <c r="B33" s="94" t="s">
        <v>11</v>
      </c>
      <c r="C33" s="95">
        <f>SUM(C34:C41)</f>
        <v>56300214.049999997</v>
      </c>
      <c r="D33" s="96">
        <f>SUM(D34:D41)</f>
        <v>324</v>
      </c>
      <c r="E33" s="95">
        <f t="shared" ref="E33:H33" si="5">SUM(E34:E41)</f>
        <v>-12528688.800000001</v>
      </c>
      <c r="F33" s="96">
        <f t="shared" si="5"/>
        <v>-60</v>
      </c>
      <c r="G33" s="95">
        <f t="shared" si="5"/>
        <v>43771525.25</v>
      </c>
      <c r="H33" s="96">
        <f t="shared" si="5"/>
        <v>264</v>
      </c>
    </row>
    <row r="34" spans="1:8" x14ac:dyDescent="0.2">
      <c r="A34" s="22"/>
      <c r="B34" s="23" t="s">
        <v>143</v>
      </c>
      <c r="C34" s="24">
        <v>19414353.420000002</v>
      </c>
      <c r="D34" s="25">
        <v>99</v>
      </c>
      <c r="E34" s="26">
        <v>-4314300.76</v>
      </c>
      <c r="F34" s="27">
        <v>-22</v>
      </c>
      <c r="G34" s="28">
        <v>15100052.66</v>
      </c>
      <c r="H34" s="29">
        <v>77</v>
      </c>
    </row>
    <row r="35" spans="1:8" x14ac:dyDescent="0.2">
      <c r="A35" s="22"/>
      <c r="B35" s="23" t="s">
        <v>144</v>
      </c>
      <c r="C35" s="24">
        <v>8815196.9100000001</v>
      </c>
      <c r="D35" s="25">
        <v>39</v>
      </c>
      <c r="E35" s="26">
        <v>-4294583.1100000003</v>
      </c>
      <c r="F35" s="27">
        <v>-19</v>
      </c>
      <c r="G35" s="28">
        <v>4520613.8</v>
      </c>
      <c r="H35" s="29">
        <v>20</v>
      </c>
    </row>
    <row r="36" spans="1:8" x14ac:dyDescent="0.2">
      <c r="A36" s="22"/>
      <c r="B36" s="23" t="s">
        <v>145</v>
      </c>
      <c r="C36" s="24">
        <v>1787905.56</v>
      </c>
      <c r="D36" s="25">
        <v>7</v>
      </c>
      <c r="E36" s="26">
        <v>-1277075.3999999999</v>
      </c>
      <c r="F36" s="27">
        <v>-5</v>
      </c>
      <c r="G36" s="28">
        <v>510830.16</v>
      </c>
      <c r="H36" s="29">
        <v>2</v>
      </c>
    </row>
    <row r="37" spans="1:8" x14ac:dyDescent="0.2">
      <c r="A37" s="22"/>
      <c r="B37" s="23" t="s">
        <v>146</v>
      </c>
      <c r="C37" s="24">
        <v>11645848.800000001</v>
      </c>
      <c r="D37" s="25">
        <v>80</v>
      </c>
      <c r="E37" s="26">
        <v>-582292.43999999994</v>
      </c>
      <c r="F37" s="27">
        <v>-4</v>
      </c>
      <c r="G37" s="28">
        <v>11063556.359999999</v>
      </c>
      <c r="H37" s="29">
        <v>76</v>
      </c>
    </row>
    <row r="38" spans="1:8" x14ac:dyDescent="0.2">
      <c r="A38" s="22"/>
      <c r="B38" s="23" t="s">
        <v>147</v>
      </c>
      <c r="C38" s="24">
        <v>3333306.8</v>
      </c>
      <c r="D38" s="25">
        <v>19</v>
      </c>
      <c r="E38" s="26">
        <v>-877186</v>
      </c>
      <c r="F38" s="27">
        <v>-5</v>
      </c>
      <c r="G38" s="28">
        <v>2456120.7999999998</v>
      </c>
      <c r="H38" s="29">
        <v>14</v>
      </c>
    </row>
    <row r="39" spans="1:8" x14ac:dyDescent="0.2">
      <c r="A39" s="22"/>
      <c r="B39" s="23" t="s">
        <v>149</v>
      </c>
      <c r="C39" s="24">
        <v>8213244.7800000003</v>
      </c>
      <c r="D39" s="25">
        <v>62</v>
      </c>
      <c r="E39" s="26">
        <v>927301.83</v>
      </c>
      <c r="F39" s="27">
        <v>7</v>
      </c>
      <c r="G39" s="28">
        <v>9140546.6099999994</v>
      </c>
      <c r="H39" s="29">
        <v>69</v>
      </c>
    </row>
    <row r="40" spans="1:8" x14ac:dyDescent="0.2">
      <c r="A40" s="22"/>
      <c r="B40" s="23" t="s">
        <v>150</v>
      </c>
      <c r="C40" s="24">
        <v>1727126.61</v>
      </c>
      <c r="D40" s="25">
        <v>11</v>
      </c>
      <c r="E40" s="26">
        <v>-942069.06</v>
      </c>
      <c r="F40" s="27">
        <v>-6</v>
      </c>
      <c r="G40" s="28">
        <v>785057.55</v>
      </c>
      <c r="H40" s="29">
        <v>5</v>
      </c>
    </row>
    <row r="41" spans="1:8" x14ac:dyDescent="0.2">
      <c r="A41" s="22"/>
      <c r="B41" s="23" t="s">
        <v>151</v>
      </c>
      <c r="C41" s="24">
        <v>1363231.17</v>
      </c>
      <c r="D41" s="25">
        <v>7</v>
      </c>
      <c r="E41" s="26">
        <v>-1168483.8600000001</v>
      </c>
      <c r="F41" s="27">
        <v>-6</v>
      </c>
      <c r="G41" s="28">
        <v>194747.31</v>
      </c>
      <c r="H41" s="29">
        <v>1</v>
      </c>
    </row>
    <row r="42" spans="1:8" ht="13.5" customHeight="1" x14ac:dyDescent="0.2">
      <c r="A42" s="35">
        <v>560214</v>
      </c>
      <c r="B42" s="94" t="s">
        <v>14</v>
      </c>
      <c r="C42" s="95">
        <f>C43</f>
        <v>14762889.699999999</v>
      </c>
      <c r="D42" s="96">
        <f>D43</f>
        <v>65</v>
      </c>
      <c r="E42" s="95">
        <f t="shared" ref="E42:H42" si="6">E43</f>
        <v>2271213.7999999998</v>
      </c>
      <c r="F42" s="96">
        <f t="shared" si="6"/>
        <v>10</v>
      </c>
      <c r="G42" s="95">
        <f t="shared" si="6"/>
        <v>17034103.5</v>
      </c>
      <c r="H42" s="96">
        <f t="shared" si="6"/>
        <v>75</v>
      </c>
    </row>
    <row r="43" spans="1:8" x14ac:dyDescent="0.2">
      <c r="A43" s="22"/>
      <c r="B43" s="23" t="s">
        <v>158</v>
      </c>
      <c r="C43" s="24">
        <v>14762889.699999999</v>
      </c>
      <c r="D43" s="25">
        <v>65</v>
      </c>
      <c r="E43" s="26">
        <v>2271213.7999999998</v>
      </c>
      <c r="F43" s="27">
        <v>10</v>
      </c>
      <c r="G43" s="28">
        <v>17034103.5</v>
      </c>
      <c r="H43" s="29">
        <v>75</v>
      </c>
    </row>
    <row r="44" spans="1:8" x14ac:dyDescent="0.2">
      <c r="A44" s="36"/>
      <c r="B44" s="36" t="s">
        <v>159</v>
      </c>
      <c r="C44" s="37">
        <v>68724482.450000003</v>
      </c>
      <c r="D44" s="35">
        <v>526</v>
      </c>
      <c r="E44" s="38">
        <v>70462.179999999993</v>
      </c>
      <c r="F44" s="39">
        <v>-53</v>
      </c>
      <c r="G44" s="40">
        <v>68794944.629999995</v>
      </c>
      <c r="H44" s="41">
        <v>473</v>
      </c>
    </row>
    <row r="45" spans="1:8" x14ac:dyDescent="0.2">
      <c r="A45" s="36"/>
      <c r="B45" s="42" t="s">
        <v>160</v>
      </c>
      <c r="C45" s="92">
        <f>C5+C7+C11+C14+C30+C33+C42+C44</f>
        <v>748429872.04999995</v>
      </c>
      <c r="D45" s="93">
        <f>D5+D7+D11+D14+D30+D33+D42+D44</f>
        <v>3824</v>
      </c>
      <c r="E45" s="92">
        <f t="shared" ref="E45:H45" si="7">E5+E7+E11+E14+E30+E33+E42+E44</f>
        <v>0</v>
      </c>
      <c r="F45" s="93">
        <f t="shared" si="7"/>
        <v>0</v>
      </c>
      <c r="G45" s="92">
        <f t="shared" si="7"/>
        <v>748429872.04999995</v>
      </c>
      <c r="H45" s="93">
        <f t="shared" si="7"/>
        <v>3824</v>
      </c>
    </row>
    <row r="46" spans="1:8" x14ac:dyDescent="0.2">
      <c r="G46" s="32"/>
      <c r="H46" s="33"/>
    </row>
    <row r="47" spans="1:8" x14ac:dyDescent="0.2">
      <c r="G47" s="32"/>
      <c r="H47" s="33"/>
    </row>
    <row r="48" spans="1:8" x14ac:dyDescent="0.2">
      <c r="G48" s="32"/>
      <c r="H48" s="33"/>
    </row>
    <row r="49" spans="7:8" x14ac:dyDescent="0.2">
      <c r="G49" s="32"/>
      <c r="H49" s="33"/>
    </row>
    <row r="50" spans="7:8" x14ac:dyDescent="0.2">
      <c r="G50" s="32"/>
      <c r="H50" s="33"/>
    </row>
    <row r="51" spans="7:8" x14ac:dyDescent="0.2">
      <c r="G51" s="32"/>
      <c r="H51" s="33"/>
    </row>
    <row r="52" spans="7:8" x14ac:dyDescent="0.2">
      <c r="G52" s="32"/>
      <c r="H52" s="33"/>
    </row>
    <row r="53" spans="7:8" x14ac:dyDescent="0.2">
      <c r="G53" s="32"/>
      <c r="H53" s="33"/>
    </row>
    <row r="54" spans="7:8" x14ac:dyDescent="0.2">
      <c r="G54" s="32"/>
      <c r="H54" s="33"/>
    </row>
    <row r="55" spans="7:8" x14ac:dyDescent="0.2">
      <c r="G55" s="32"/>
      <c r="H55" s="33"/>
    </row>
    <row r="56" spans="7:8" x14ac:dyDescent="0.2">
      <c r="G56" s="32"/>
      <c r="H56" s="33"/>
    </row>
    <row r="57" spans="7:8" x14ac:dyDescent="0.2">
      <c r="G57" s="32"/>
      <c r="H57" s="33"/>
    </row>
  </sheetData>
  <mergeCells count="7"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workbookViewId="0">
      <selection activeCell="G10" sqref="G10:H10"/>
    </sheetView>
  </sheetViews>
  <sheetFormatPr defaultColWidth="10.6640625" defaultRowHeight="11.25" outlineLevelRow="2" x14ac:dyDescent="0.2"/>
  <cols>
    <col min="1" max="1" width="11.33203125" style="47" customWidth="1"/>
    <col min="2" max="2" width="33.83203125" style="47" customWidth="1"/>
    <col min="3" max="3" width="15" style="47" customWidth="1"/>
    <col min="4" max="4" width="6.83203125" style="47" customWidth="1"/>
    <col min="5" max="5" width="14.1640625" style="62" customWidth="1"/>
    <col min="6" max="6" width="6.83203125" style="47" customWidth="1"/>
    <col min="7" max="7" width="16.6640625" style="62" customWidth="1"/>
    <col min="8" max="8" width="6.83203125" style="47" customWidth="1"/>
    <col min="9" max="256" width="10.6640625" style="47"/>
    <col min="257" max="257" width="11.33203125" style="47" customWidth="1"/>
    <col min="258" max="258" width="33.83203125" style="47" customWidth="1"/>
    <col min="259" max="259" width="15" style="47" customWidth="1"/>
    <col min="260" max="260" width="6.83203125" style="47" customWidth="1"/>
    <col min="261" max="261" width="14.1640625" style="47" customWidth="1"/>
    <col min="262" max="262" width="6.83203125" style="47" customWidth="1"/>
    <col min="263" max="263" width="16.6640625" style="47" customWidth="1"/>
    <col min="264" max="264" width="6.83203125" style="47" customWidth="1"/>
    <col min="265" max="512" width="10.6640625" style="47"/>
    <col min="513" max="513" width="11.33203125" style="47" customWidth="1"/>
    <col min="514" max="514" width="33.83203125" style="47" customWidth="1"/>
    <col min="515" max="515" width="15" style="47" customWidth="1"/>
    <col min="516" max="516" width="6.83203125" style="47" customWidth="1"/>
    <col min="517" max="517" width="14.1640625" style="47" customWidth="1"/>
    <col min="518" max="518" width="6.83203125" style="47" customWidth="1"/>
    <col min="519" max="519" width="16.6640625" style="47" customWidth="1"/>
    <col min="520" max="520" width="6.83203125" style="47" customWidth="1"/>
    <col min="521" max="768" width="10.6640625" style="47"/>
    <col min="769" max="769" width="11.33203125" style="47" customWidth="1"/>
    <col min="770" max="770" width="33.83203125" style="47" customWidth="1"/>
    <col min="771" max="771" width="15" style="47" customWidth="1"/>
    <col min="772" max="772" width="6.83203125" style="47" customWidth="1"/>
    <col min="773" max="773" width="14.1640625" style="47" customWidth="1"/>
    <col min="774" max="774" width="6.83203125" style="47" customWidth="1"/>
    <col min="775" max="775" width="16.6640625" style="47" customWidth="1"/>
    <col min="776" max="776" width="6.83203125" style="47" customWidth="1"/>
    <col min="777" max="1024" width="10.6640625" style="47"/>
    <col min="1025" max="1025" width="11.33203125" style="47" customWidth="1"/>
    <col min="1026" max="1026" width="33.83203125" style="47" customWidth="1"/>
    <col min="1027" max="1027" width="15" style="47" customWidth="1"/>
    <col min="1028" max="1028" width="6.83203125" style="47" customWidth="1"/>
    <col min="1029" max="1029" width="14.1640625" style="47" customWidth="1"/>
    <col min="1030" max="1030" width="6.83203125" style="47" customWidth="1"/>
    <col min="1031" max="1031" width="16.6640625" style="47" customWidth="1"/>
    <col min="1032" max="1032" width="6.83203125" style="47" customWidth="1"/>
    <col min="1033" max="1280" width="10.6640625" style="47"/>
    <col min="1281" max="1281" width="11.33203125" style="47" customWidth="1"/>
    <col min="1282" max="1282" width="33.83203125" style="47" customWidth="1"/>
    <col min="1283" max="1283" width="15" style="47" customWidth="1"/>
    <col min="1284" max="1284" width="6.83203125" style="47" customWidth="1"/>
    <col min="1285" max="1285" width="14.1640625" style="47" customWidth="1"/>
    <col min="1286" max="1286" width="6.83203125" style="47" customWidth="1"/>
    <col min="1287" max="1287" width="16.6640625" style="47" customWidth="1"/>
    <col min="1288" max="1288" width="6.83203125" style="47" customWidth="1"/>
    <col min="1289" max="1536" width="10.6640625" style="47"/>
    <col min="1537" max="1537" width="11.33203125" style="47" customWidth="1"/>
    <col min="1538" max="1538" width="33.83203125" style="47" customWidth="1"/>
    <col min="1539" max="1539" width="15" style="47" customWidth="1"/>
    <col min="1540" max="1540" width="6.83203125" style="47" customWidth="1"/>
    <col min="1541" max="1541" width="14.1640625" style="47" customWidth="1"/>
    <col min="1542" max="1542" width="6.83203125" style="47" customWidth="1"/>
    <col min="1543" max="1543" width="16.6640625" style="47" customWidth="1"/>
    <col min="1544" max="1544" width="6.83203125" style="47" customWidth="1"/>
    <col min="1545" max="1792" width="10.6640625" style="47"/>
    <col min="1793" max="1793" width="11.33203125" style="47" customWidth="1"/>
    <col min="1794" max="1794" width="33.83203125" style="47" customWidth="1"/>
    <col min="1795" max="1795" width="15" style="47" customWidth="1"/>
    <col min="1796" max="1796" width="6.83203125" style="47" customWidth="1"/>
    <col min="1797" max="1797" width="14.1640625" style="47" customWidth="1"/>
    <col min="1798" max="1798" width="6.83203125" style="47" customWidth="1"/>
    <col min="1799" max="1799" width="16.6640625" style="47" customWidth="1"/>
    <col min="1800" max="1800" width="6.83203125" style="47" customWidth="1"/>
    <col min="1801" max="2048" width="10.6640625" style="47"/>
    <col min="2049" max="2049" width="11.33203125" style="47" customWidth="1"/>
    <col min="2050" max="2050" width="33.83203125" style="47" customWidth="1"/>
    <col min="2051" max="2051" width="15" style="47" customWidth="1"/>
    <col min="2052" max="2052" width="6.83203125" style="47" customWidth="1"/>
    <col min="2053" max="2053" width="14.1640625" style="47" customWidth="1"/>
    <col min="2054" max="2054" width="6.83203125" style="47" customWidth="1"/>
    <col min="2055" max="2055" width="16.6640625" style="47" customWidth="1"/>
    <col min="2056" max="2056" width="6.83203125" style="47" customWidth="1"/>
    <col min="2057" max="2304" width="10.6640625" style="47"/>
    <col min="2305" max="2305" width="11.33203125" style="47" customWidth="1"/>
    <col min="2306" max="2306" width="33.83203125" style="47" customWidth="1"/>
    <col min="2307" max="2307" width="15" style="47" customWidth="1"/>
    <col min="2308" max="2308" width="6.83203125" style="47" customWidth="1"/>
    <col min="2309" max="2309" width="14.1640625" style="47" customWidth="1"/>
    <col min="2310" max="2310" width="6.83203125" style="47" customWidth="1"/>
    <col min="2311" max="2311" width="16.6640625" style="47" customWidth="1"/>
    <col min="2312" max="2312" width="6.83203125" style="47" customWidth="1"/>
    <col min="2313" max="2560" width="10.6640625" style="47"/>
    <col min="2561" max="2561" width="11.33203125" style="47" customWidth="1"/>
    <col min="2562" max="2562" width="33.83203125" style="47" customWidth="1"/>
    <col min="2563" max="2563" width="15" style="47" customWidth="1"/>
    <col min="2564" max="2564" width="6.83203125" style="47" customWidth="1"/>
    <col min="2565" max="2565" width="14.1640625" style="47" customWidth="1"/>
    <col min="2566" max="2566" width="6.83203125" style="47" customWidth="1"/>
    <col min="2567" max="2567" width="16.6640625" style="47" customWidth="1"/>
    <col min="2568" max="2568" width="6.83203125" style="47" customWidth="1"/>
    <col min="2569" max="2816" width="10.6640625" style="47"/>
    <col min="2817" max="2817" width="11.33203125" style="47" customWidth="1"/>
    <col min="2818" max="2818" width="33.83203125" style="47" customWidth="1"/>
    <col min="2819" max="2819" width="15" style="47" customWidth="1"/>
    <col min="2820" max="2820" width="6.83203125" style="47" customWidth="1"/>
    <col min="2821" max="2821" width="14.1640625" style="47" customWidth="1"/>
    <col min="2822" max="2822" width="6.83203125" style="47" customWidth="1"/>
    <col min="2823" max="2823" width="16.6640625" style="47" customWidth="1"/>
    <col min="2824" max="2824" width="6.83203125" style="47" customWidth="1"/>
    <col min="2825" max="3072" width="10.6640625" style="47"/>
    <col min="3073" max="3073" width="11.33203125" style="47" customWidth="1"/>
    <col min="3074" max="3074" width="33.83203125" style="47" customWidth="1"/>
    <col min="3075" max="3075" width="15" style="47" customWidth="1"/>
    <col min="3076" max="3076" width="6.83203125" style="47" customWidth="1"/>
    <col min="3077" max="3077" width="14.1640625" style="47" customWidth="1"/>
    <col min="3078" max="3078" width="6.83203125" style="47" customWidth="1"/>
    <col min="3079" max="3079" width="16.6640625" style="47" customWidth="1"/>
    <col min="3080" max="3080" width="6.83203125" style="47" customWidth="1"/>
    <col min="3081" max="3328" width="10.6640625" style="47"/>
    <col min="3329" max="3329" width="11.33203125" style="47" customWidth="1"/>
    <col min="3330" max="3330" width="33.83203125" style="47" customWidth="1"/>
    <col min="3331" max="3331" width="15" style="47" customWidth="1"/>
    <col min="3332" max="3332" width="6.83203125" style="47" customWidth="1"/>
    <col min="3333" max="3333" width="14.1640625" style="47" customWidth="1"/>
    <col min="3334" max="3334" width="6.83203125" style="47" customWidth="1"/>
    <col min="3335" max="3335" width="16.6640625" style="47" customWidth="1"/>
    <col min="3336" max="3336" width="6.83203125" style="47" customWidth="1"/>
    <col min="3337" max="3584" width="10.6640625" style="47"/>
    <col min="3585" max="3585" width="11.33203125" style="47" customWidth="1"/>
    <col min="3586" max="3586" width="33.83203125" style="47" customWidth="1"/>
    <col min="3587" max="3587" width="15" style="47" customWidth="1"/>
    <col min="3588" max="3588" width="6.83203125" style="47" customWidth="1"/>
    <col min="3589" max="3589" width="14.1640625" style="47" customWidth="1"/>
    <col min="3590" max="3590" width="6.83203125" style="47" customWidth="1"/>
    <col min="3591" max="3591" width="16.6640625" style="47" customWidth="1"/>
    <col min="3592" max="3592" width="6.83203125" style="47" customWidth="1"/>
    <col min="3593" max="3840" width="10.6640625" style="47"/>
    <col min="3841" max="3841" width="11.33203125" style="47" customWidth="1"/>
    <col min="3842" max="3842" width="33.83203125" style="47" customWidth="1"/>
    <col min="3843" max="3843" width="15" style="47" customWidth="1"/>
    <col min="3844" max="3844" width="6.83203125" style="47" customWidth="1"/>
    <col min="3845" max="3845" width="14.1640625" style="47" customWidth="1"/>
    <col min="3846" max="3846" width="6.83203125" style="47" customWidth="1"/>
    <col min="3847" max="3847" width="16.6640625" style="47" customWidth="1"/>
    <col min="3848" max="3848" width="6.83203125" style="47" customWidth="1"/>
    <col min="3849" max="4096" width="10.6640625" style="47"/>
    <col min="4097" max="4097" width="11.33203125" style="47" customWidth="1"/>
    <col min="4098" max="4098" width="33.83203125" style="47" customWidth="1"/>
    <col min="4099" max="4099" width="15" style="47" customWidth="1"/>
    <col min="4100" max="4100" width="6.83203125" style="47" customWidth="1"/>
    <col min="4101" max="4101" width="14.1640625" style="47" customWidth="1"/>
    <col min="4102" max="4102" width="6.83203125" style="47" customWidth="1"/>
    <col min="4103" max="4103" width="16.6640625" style="47" customWidth="1"/>
    <col min="4104" max="4104" width="6.83203125" style="47" customWidth="1"/>
    <col min="4105" max="4352" width="10.6640625" style="47"/>
    <col min="4353" max="4353" width="11.33203125" style="47" customWidth="1"/>
    <col min="4354" max="4354" width="33.83203125" style="47" customWidth="1"/>
    <col min="4355" max="4355" width="15" style="47" customWidth="1"/>
    <col min="4356" max="4356" width="6.83203125" style="47" customWidth="1"/>
    <col min="4357" max="4357" width="14.1640625" style="47" customWidth="1"/>
    <col min="4358" max="4358" width="6.83203125" style="47" customWidth="1"/>
    <col min="4359" max="4359" width="16.6640625" style="47" customWidth="1"/>
    <col min="4360" max="4360" width="6.83203125" style="47" customWidth="1"/>
    <col min="4361" max="4608" width="10.6640625" style="47"/>
    <col min="4609" max="4609" width="11.33203125" style="47" customWidth="1"/>
    <col min="4610" max="4610" width="33.83203125" style="47" customWidth="1"/>
    <col min="4611" max="4611" width="15" style="47" customWidth="1"/>
    <col min="4612" max="4612" width="6.83203125" style="47" customWidth="1"/>
    <col min="4613" max="4613" width="14.1640625" style="47" customWidth="1"/>
    <col min="4614" max="4614" width="6.83203125" style="47" customWidth="1"/>
    <col min="4615" max="4615" width="16.6640625" style="47" customWidth="1"/>
    <col min="4616" max="4616" width="6.83203125" style="47" customWidth="1"/>
    <col min="4617" max="4864" width="10.6640625" style="47"/>
    <col min="4865" max="4865" width="11.33203125" style="47" customWidth="1"/>
    <col min="4866" max="4866" width="33.83203125" style="47" customWidth="1"/>
    <col min="4867" max="4867" width="15" style="47" customWidth="1"/>
    <col min="4868" max="4868" width="6.83203125" style="47" customWidth="1"/>
    <col min="4869" max="4869" width="14.1640625" style="47" customWidth="1"/>
    <col min="4870" max="4870" width="6.83203125" style="47" customWidth="1"/>
    <col min="4871" max="4871" width="16.6640625" style="47" customWidth="1"/>
    <col min="4872" max="4872" width="6.83203125" style="47" customWidth="1"/>
    <col min="4873" max="5120" width="10.6640625" style="47"/>
    <col min="5121" max="5121" width="11.33203125" style="47" customWidth="1"/>
    <col min="5122" max="5122" width="33.83203125" style="47" customWidth="1"/>
    <col min="5123" max="5123" width="15" style="47" customWidth="1"/>
    <col min="5124" max="5124" width="6.83203125" style="47" customWidth="1"/>
    <col min="5125" max="5125" width="14.1640625" style="47" customWidth="1"/>
    <col min="5126" max="5126" width="6.83203125" style="47" customWidth="1"/>
    <col min="5127" max="5127" width="16.6640625" style="47" customWidth="1"/>
    <col min="5128" max="5128" width="6.83203125" style="47" customWidth="1"/>
    <col min="5129" max="5376" width="10.6640625" style="47"/>
    <col min="5377" max="5377" width="11.33203125" style="47" customWidth="1"/>
    <col min="5378" max="5378" width="33.83203125" style="47" customWidth="1"/>
    <col min="5379" max="5379" width="15" style="47" customWidth="1"/>
    <col min="5380" max="5380" width="6.83203125" style="47" customWidth="1"/>
    <col min="5381" max="5381" width="14.1640625" style="47" customWidth="1"/>
    <col min="5382" max="5382" width="6.83203125" style="47" customWidth="1"/>
    <col min="5383" max="5383" width="16.6640625" style="47" customWidth="1"/>
    <col min="5384" max="5384" width="6.83203125" style="47" customWidth="1"/>
    <col min="5385" max="5632" width="10.6640625" style="47"/>
    <col min="5633" max="5633" width="11.33203125" style="47" customWidth="1"/>
    <col min="5634" max="5634" width="33.83203125" style="47" customWidth="1"/>
    <col min="5635" max="5635" width="15" style="47" customWidth="1"/>
    <col min="5636" max="5636" width="6.83203125" style="47" customWidth="1"/>
    <col min="5637" max="5637" width="14.1640625" style="47" customWidth="1"/>
    <col min="5638" max="5638" width="6.83203125" style="47" customWidth="1"/>
    <col min="5639" max="5639" width="16.6640625" style="47" customWidth="1"/>
    <col min="5640" max="5640" width="6.83203125" style="47" customWidth="1"/>
    <col min="5641" max="5888" width="10.6640625" style="47"/>
    <col min="5889" max="5889" width="11.33203125" style="47" customWidth="1"/>
    <col min="5890" max="5890" width="33.83203125" style="47" customWidth="1"/>
    <col min="5891" max="5891" width="15" style="47" customWidth="1"/>
    <col min="5892" max="5892" width="6.83203125" style="47" customWidth="1"/>
    <col min="5893" max="5893" width="14.1640625" style="47" customWidth="1"/>
    <col min="5894" max="5894" width="6.83203125" style="47" customWidth="1"/>
    <col min="5895" max="5895" width="16.6640625" style="47" customWidth="1"/>
    <col min="5896" max="5896" width="6.83203125" style="47" customWidth="1"/>
    <col min="5897" max="6144" width="10.6640625" style="47"/>
    <col min="6145" max="6145" width="11.33203125" style="47" customWidth="1"/>
    <col min="6146" max="6146" width="33.83203125" style="47" customWidth="1"/>
    <col min="6147" max="6147" width="15" style="47" customWidth="1"/>
    <col min="6148" max="6148" width="6.83203125" style="47" customWidth="1"/>
    <col min="6149" max="6149" width="14.1640625" style="47" customWidth="1"/>
    <col min="6150" max="6150" width="6.83203125" style="47" customWidth="1"/>
    <col min="6151" max="6151" width="16.6640625" style="47" customWidth="1"/>
    <col min="6152" max="6152" width="6.83203125" style="47" customWidth="1"/>
    <col min="6153" max="6400" width="10.6640625" style="47"/>
    <col min="6401" max="6401" width="11.33203125" style="47" customWidth="1"/>
    <col min="6402" max="6402" width="33.83203125" style="47" customWidth="1"/>
    <col min="6403" max="6403" width="15" style="47" customWidth="1"/>
    <col min="6404" max="6404" width="6.83203125" style="47" customWidth="1"/>
    <col min="6405" max="6405" width="14.1640625" style="47" customWidth="1"/>
    <col min="6406" max="6406" width="6.83203125" style="47" customWidth="1"/>
    <col min="6407" max="6407" width="16.6640625" style="47" customWidth="1"/>
    <col min="6408" max="6408" width="6.83203125" style="47" customWidth="1"/>
    <col min="6409" max="6656" width="10.6640625" style="47"/>
    <col min="6657" max="6657" width="11.33203125" style="47" customWidth="1"/>
    <col min="6658" max="6658" width="33.83203125" style="47" customWidth="1"/>
    <col min="6659" max="6659" width="15" style="47" customWidth="1"/>
    <col min="6660" max="6660" width="6.83203125" style="47" customWidth="1"/>
    <col min="6661" max="6661" width="14.1640625" style="47" customWidth="1"/>
    <col min="6662" max="6662" width="6.83203125" style="47" customWidth="1"/>
    <col min="6663" max="6663" width="16.6640625" style="47" customWidth="1"/>
    <col min="6664" max="6664" width="6.83203125" style="47" customWidth="1"/>
    <col min="6665" max="6912" width="10.6640625" style="47"/>
    <col min="6913" max="6913" width="11.33203125" style="47" customWidth="1"/>
    <col min="6914" max="6914" width="33.83203125" style="47" customWidth="1"/>
    <col min="6915" max="6915" width="15" style="47" customWidth="1"/>
    <col min="6916" max="6916" width="6.83203125" style="47" customWidth="1"/>
    <col min="6917" max="6917" width="14.1640625" style="47" customWidth="1"/>
    <col min="6918" max="6918" width="6.83203125" style="47" customWidth="1"/>
    <col min="6919" max="6919" width="16.6640625" style="47" customWidth="1"/>
    <col min="6920" max="6920" width="6.83203125" style="47" customWidth="1"/>
    <col min="6921" max="7168" width="10.6640625" style="47"/>
    <col min="7169" max="7169" width="11.33203125" style="47" customWidth="1"/>
    <col min="7170" max="7170" width="33.83203125" style="47" customWidth="1"/>
    <col min="7171" max="7171" width="15" style="47" customWidth="1"/>
    <col min="7172" max="7172" width="6.83203125" style="47" customWidth="1"/>
    <col min="7173" max="7173" width="14.1640625" style="47" customWidth="1"/>
    <col min="7174" max="7174" width="6.83203125" style="47" customWidth="1"/>
    <col min="7175" max="7175" width="16.6640625" style="47" customWidth="1"/>
    <col min="7176" max="7176" width="6.83203125" style="47" customWidth="1"/>
    <col min="7177" max="7424" width="10.6640625" style="47"/>
    <col min="7425" max="7425" width="11.33203125" style="47" customWidth="1"/>
    <col min="7426" max="7426" width="33.83203125" style="47" customWidth="1"/>
    <col min="7427" max="7427" width="15" style="47" customWidth="1"/>
    <col min="7428" max="7428" width="6.83203125" style="47" customWidth="1"/>
    <col min="7429" max="7429" width="14.1640625" style="47" customWidth="1"/>
    <col min="7430" max="7430" width="6.83203125" style="47" customWidth="1"/>
    <col min="7431" max="7431" width="16.6640625" style="47" customWidth="1"/>
    <col min="7432" max="7432" width="6.83203125" style="47" customWidth="1"/>
    <col min="7433" max="7680" width="10.6640625" style="47"/>
    <col min="7681" max="7681" width="11.33203125" style="47" customWidth="1"/>
    <col min="7682" max="7682" width="33.83203125" style="47" customWidth="1"/>
    <col min="7683" max="7683" width="15" style="47" customWidth="1"/>
    <col min="7684" max="7684" width="6.83203125" style="47" customWidth="1"/>
    <col min="7685" max="7685" width="14.1640625" style="47" customWidth="1"/>
    <col min="7686" max="7686" width="6.83203125" style="47" customWidth="1"/>
    <col min="7687" max="7687" width="16.6640625" style="47" customWidth="1"/>
    <col min="7688" max="7688" width="6.83203125" style="47" customWidth="1"/>
    <col min="7689" max="7936" width="10.6640625" style="47"/>
    <col min="7937" max="7937" width="11.33203125" style="47" customWidth="1"/>
    <col min="7938" max="7938" width="33.83203125" style="47" customWidth="1"/>
    <col min="7939" max="7939" width="15" style="47" customWidth="1"/>
    <col min="7940" max="7940" width="6.83203125" style="47" customWidth="1"/>
    <col min="7941" max="7941" width="14.1640625" style="47" customWidth="1"/>
    <col min="7942" max="7942" width="6.83203125" style="47" customWidth="1"/>
    <col min="7943" max="7943" width="16.6640625" style="47" customWidth="1"/>
    <col min="7944" max="7944" width="6.83203125" style="47" customWidth="1"/>
    <col min="7945" max="8192" width="10.6640625" style="47"/>
    <col min="8193" max="8193" width="11.33203125" style="47" customWidth="1"/>
    <col min="8194" max="8194" width="33.83203125" style="47" customWidth="1"/>
    <col min="8195" max="8195" width="15" style="47" customWidth="1"/>
    <col min="8196" max="8196" width="6.83203125" style="47" customWidth="1"/>
    <col min="8197" max="8197" width="14.1640625" style="47" customWidth="1"/>
    <col min="8198" max="8198" width="6.83203125" style="47" customWidth="1"/>
    <col min="8199" max="8199" width="16.6640625" style="47" customWidth="1"/>
    <col min="8200" max="8200" width="6.83203125" style="47" customWidth="1"/>
    <col min="8201" max="8448" width="10.6640625" style="47"/>
    <col min="8449" max="8449" width="11.33203125" style="47" customWidth="1"/>
    <col min="8450" max="8450" width="33.83203125" style="47" customWidth="1"/>
    <col min="8451" max="8451" width="15" style="47" customWidth="1"/>
    <col min="8452" max="8452" width="6.83203125" style="47" customWidth="1"/>
    <col min="8453" max="8453" width="14.1640625" style="47" customWidth="1"/>
    <col min="8454" max="8454" width="6.83203125" style="47" customWidth="1"/>
    <col min="8455" max="8455" width="16.6640625" style="47" customWidth="1"/>
    <col min="8456" max="8456" width="6.83203125" style="47" customWidth="1"/>
    <col min="8457" max="8704" width="10.6640625" style="47"/>
    <col min="8705" max="8705" width="11.33203125" style="47" customWidth="1"/>
    <col min="8706" max="8706" width="33.83203125" style="47" customWidth="1"/>
    <col min="8707" max="8707" width="15" style="47" customWidth="1"/>
    <col min="8708" max="8708" width="6.83203125" style="47" customWidth="1"/>
    <col min="8709" max="8709" width="14.1640625" style="47" customWidth="1"/>
    <col min="8710" max="8710" width="6.83203125" style="47" customWidth="1"/>
    <col min="8711" max="8711" width="16.6640625" style="47" customWidth="1"/>
    <col min="8712" max="8712" width="6.83203125" style="47" customWidth="1"/>
    <col min="8713" max="8960" width="10.6640625" style="47"/>
    <col min="8961" max="8961" width="11.33203125" style="47" customWidth="1"/>
    <col min="8962" max="8962" width="33.83203125" style="47" customWidth="1"/>
    <col min="8963" max="8963" width="15" style="47" customWidth="1"/>
    <col min="8964" max="8964" width="6.83203125" style="47" customWidth="1"/>
    <col min="8965" max="8965" width="14.1640625" style="47" customWidth="1"/>
    <col min="8966" max="8966" width="6.83203125" style="47" customWidth="1"/>
    <col min="8967" max="8967" width="16.6640625" style="47" customWidth="1"/>
    <col min="8968" max="8968" width="6.83203125" style="47" customWidth="1"/>
    <col min="8969" max="9216" width="10.6640625" style="47"/>
    <col min="9217" max="9217" width="11.33203125" style="47" customWidth="1"/>
    <col min="9218" max="9218" width="33.83203125" style="47" customWidth="1"/>
    <col min="9219" max="9219" width="15" style="47" customWidth="1"/>
    <col min="9220" max="9220" width="6.83203125" style="47" customWidth="1"/>
    <col min="9221" max="9221" width="14.1640625" style="47" customWidth="1"/>
    <col min="9222" max="9222" width="6.83203125" style="47" customWidth="1"/>
    <col min="9223" max="9223" width="16.6640625" style="47" customWidth="1"/>
    <col min="9224" max="9224" width="6.83203125" style="47" customWidth="1"/>
    <col min="9225" max="9472" width="10.6640625" style="47"/>
    <col min="9473" max="9473" width="11.33203125" style="47" customWidth="1"/>
    <col min="9474" max="9474" width="33.83203125" style="47" customWidth="1"/>
    <col min="9475" max="9475" width="15" style="47" customWidth="1"/>
    <col min="9476" max="9476" width="6.83203125" style="47" customWidth="1"/>
    <col min="9477" max="9477" width="14.1640625" style="47" customWidth="1"/>
    <col min="9478" max="9478" width="6.83203125" style="47" customWidth="1"/>
    <col min="9479" max="9479" width="16.6640625" style="47" customWidth="1"/>
    <col min="9480" max="9480" width="6.83203125" style="47" customWidth="1"/>
    <col min="9481" max="9728" width="10.6640625" style="47"/>
    <col min="9729" max="9729" width="11.33203125" style="47" customWidth="1"/>
    <col min="9730" max="9730" width="33.83203125" style="47" customWidth="1"/>
    <col min="9731" max="9731" width="15" style="47" customWidth="1"/>
    <col min="9732" max="9732" width="6.83203125" style="47" customWidth="1"/>
    <col min="9733" max="9733" width="14.1640625" style="47" customWidth="1"/>
    <col min="9734" max="9734" width="6.83203125" style="47" customWidth="1"/>
    <col min="9735" max="9735" width="16.6640625" style="47" customWidth="1"/>
    <col min="9736" max="9736" width="6.83203125" style="47" customWidth="1"/>
    <col min="9737" max="9984" width="10.6640625" style="47"/>
    <col min="9985" max="9985" width="11.33203125" style="47" customWidth="1"/>
    <col min="9986" max="9986" width="33.83203125" style="47" customWidth="1"/>
    <col min="9987" max="9987" width="15" style="47" customWidth="1"/>
    <col min="9988" max="9988" width="6.83203125" style="47" customWidth="1"/>
    <col min="9989" max="9989" width="14.1640625" style="47" customWidth="1"/>
    <col min="9990" max="9990" width="6.83203125" style="47" customWidth="1"/>
    <col min="9991" max="9991" width="16.6640625" style="47" customWidth="1"/>
    <col min="9992" max="9992" width="6.83203125" style="47" customWidth="1"/>
    <col min="9993" max="10240" width="10.6640625" style="47"/>
    <col min="10241" max="10241" width="11.33203125" style="47" customWidth="1"/>
    <col min="10242" max="10242" width="33.83203125" style="47" customWidth="1"/>
    <col min="10243" max="10243" width="15" style="47" customWidth="1"/>
    <col min="10244" max="10244" width="6.83203125" style="47" customWidth="1"/>
    <col min="10245" max="10245" width="14.1640625" style="47" customWidth="1"/>
    <col min="10246" max="10246" width="6.83203125" style="47" customWidth="1"/>
    <col min="10247" max="10247" width="16.6640625" style="47" customWidth="1"/>
    <col min="10248" max="10248" width="6.83203125" style="47" customWidth="1"/>
    <col min="10249" max="10496" width="10.6640625" style="47"/>
    <col min="10497" max="10497" width="11.33203125" style="47" customWidth="1"/>
    <col min="10498" max="10498" width="33.83203125" style="47" customWidth="1"/>
    <col min="10499" max="10499" width="15" style="47" customWidth="1"/>
    <col min="10500" max="10500" width="6.83203125" style="47" customWidth="1"/>
    <col min="10501" max="10501" width="14.1640625" style="47" customWidth="1"/>
    <col min="10502" max="10502" width="6.83203125" style="47" customWidth="1"/>
    <col min="10503" max="10503" width="16.6640625" style="47" customWidth="1"/>
    <col min="10504" max="10504" width="6.83203125" style="47" customWidth="1"/>
    <col min="10505" max="10752" width="10.6640625" style="47"/>
    <col min="10753" max="10753" width="11.33203125" style="47" customWidth="1"/>
    <col min="10754" max="10754" width="33.83203125" style="47" customWidth="1"/>
    <col min="10755" max="10755" width="15" style="47" customWidth="1"/>
    <col min="10756" max="10756" width="6.83203125" style="47" customWidth="1"/>
    <col min="10757" max="10757" width="14.1640625" style="47" customWidth="1"/>
    <col min="10758" max="10758" width="6.83203125" style="47" customWidth="1"/>
    <col min="10759" max="10759" width="16.6640625" style="47" customWidth="1"/>
    <col min="10760" max="10760" width="6.83203125" style="47" customWidth="1"/>
    <col min="10761" max="11008" width="10.6640625" style="47"/>
    <col min="11009" max="11009" width="11.33203125" style="47" customWidth="1"/>
    <col min="11010" max="11010" width="33.83203125" style="47" customWidth="1"/>
    <col min="11011" max="11011" width="15" style="47" customWidth="1"/>
    <col min="11012" max="11012" width="6.83203125" style="47" customWidth="1"/>
    <col min="11013" max="11013" width="14.1640625" style="47" customWidth="1"/>
    <col min="11014" max="11014" width="6.83203125" style="47" customWidth="1"/>
    <col min="11015" max="11015" width="16.6640625" style="47" customWidth="1"/>
    <col min="11016" max="11016" width="6.83203125" style="47" customWidth="1"/>
    <col min="11017" max="11264" width="10.6640625" style="47"/>
    <col min="11265" max="11265" width="11.33203125" style="47" customWidth="1"/>
    <col min="11266" max="11266" width="33.83203125" style="47" customWidth="1"/>
    <col min="11267" max="11267" width="15" style="47" customWidth="1"/>
    <col min="11268" max="11268" width="6.83203125" style="47" customWidth="1"/>
    <col min="11269" max="11269" width="14.1640625" style="47" customWidth="1"/>
    <col min="11270" max="11270" width="6.83203125" style="47" customWidth="1"/>
    <col min="11271" max="11271" width="16.6640625" style="47" customWidth="1"/>
    <col min="11272" max="11272" width="6.83203125" style="47" customWidth="1"/>
    <col min="11273" max="11520" width="10.6640625" style="47"/>
    <col min="11521" max="11521" width="11.33203125" style="47" customWidth="1"/>
    <col min="11522" max="11522" width="33.83203125" style="47" customWidth="1"/>
    <col min="11523" max="11523" width="15" style="47" customWidth="1"/>
    <col min="11524" max="11524" width="6.83203125" style="47" customWidth="1"/>
    <col min="11525" max="11525" width="14.1640625" style="47" customWidth="1"/>
    <col min="11526" max="11526" width="6.83203125" style="47" customWidth="1"/>
    <col min="11527" max="11527" width="16.6640625" style="47" customWidth="1"/>
    <col min="11528" max="11528" width="6.83203125" style="47" customWidth="1"/>
    <col min="11529" max="11776" width="10.6640625" style="47"/>
    <col min="11777" max="11777" width="11.33203125" style="47" customWidth="1"/>
    <col min="11778" max="11778" width="33.83203125" style="47" customWidth="1"/>
    <col min="11779" max="11779" width="15" style="47" customWidth="1"/>
    <col min="11780" max="11780" width="6.83203125" style="47" customWidth="1"/>
    <col min="11781" max="11781" width="14.1640625" style="47" customWidth="1"/>
    <col min="11782" max="11782" width="6.83203125" style="47" customWidth="1"/>
    <col min="11783" max="11783" width="16.6640625" style="47" customWidth="1"/>
    <col min="11784" max="11784" width="6.83203125" style="47" customWidth="1"/>
    <col min="11785" max="12032" width="10.6640625" style="47"/>
    <col min="12033" max="12033" width="11.33203125" style="47" customWidth="1"/>
    <col min="12034" max="12034" width="33.83203125" style="47" customWidth="1"/>
    <col min="12035" max="12035" width="15" style="47" customWidth="1"/>
    <col min="12036" max="12036" width="6.83203125" style="47" customWidth="1"/>
    <col min="12037" max="12037" width="14.1640625" style="47" customWidth="1"/>
    <col min="12038" max="12038" width="6.83203125" style="47" customWidth="1"/>
    <col min="12039" max="12039" width="16.6640625" style="47" customWidth="1"/>
    <col min="12040" max="12040" width="6.83203125" style="47" customWidth="1"/>
    <col min="12041" max="12288" width="10.6640625" style="47"/>
    <col min="12289" max="12289" width="11.33203125" style="47" customWidth="1"/>
    <col min="12290" max="12290" width="33.83203125" style="47" customWidth="1"/>
    <col min="12291" max="12291" width="15" style="47" customWidth="1"/>
    <col min="12292" max="12292" width="6.83203125" style="47" customWidth="1"/>
    <col min="12293" max="12293" width="14.1640625" style="47" customWidth="1"/>
    <col min="12294" max="12294" width="6.83203125" style="47" customWidth="1"/>
    <col min="12295" max="12295" width="16.6640625" style="47" customWidth="1"/>
    <col min="12296" max="12296" width="6.83203125" style="47" customWidth="1"/>
    <col min="12297" max="12544" width="10.6640625" style="47"/>
    <col min="12545" max="12545" width="11.33203125" style="47" customWidth="1"/>
    <col min="12546" max="12546" width="33.83203125" style="47" customWidth="1"/>
    <col min="12547" max="12547" width="15" style="47" customWidth="1"/>
    <col min="12548" max="12548" width="6.83203125" style="47" customWidth="1"/>
    <col min="12549" max="12549" width="14.1640625" style="47" customWidth="1"/>
    <col min="12550" max="12550" width="6.83203125" style="47" customWidth="1"/>
    <col min="12551" max="12551" width="16.6640625" style="47" customWidth="1"/>
    <col min="12552" max="12552" width="6.83203125" style="47" customWidth="1"/>
    <col min="12553" max="12800" width="10.6640625" style="47"/>
    <col min="12801" max="12801" width="11.33203125" style="47" customWidth="1"/>
    <col min="12802" max="12802" width="33.83203125" style="47" customWidth="1"/>
    <col min="12803" max="12803" width="15" style="47" customWidth="1"/>
    <col min="12804" max="12804" width="6.83203125" style="47" customWidth="1"/>
    <col min="12805" max="12805" width="14.1640625" style="47" customWidth="1"/>
    <col min="12806" max="12806" width="6.83203125" style="47" customWidth="1"/>
    <col min="12807" max="12807" width="16.6640625" style="47" customWidth="1"/>
    <col min="12808" max="12808" width="6.83203125" style="47" customWidth="1"/>
    <col min="12809" max="13056" width="10.6640625" style="47"/>
    <col min="13057" max="13057" width="11.33203125" style="47" customWidth="1"/>
    <col min="13058" max="13058" width="33.83203125" style="47" customWidth="1"/>
    <col min="13059" max="13059" width="15" style="47" customWidth="1"/>
    <col min="13060" max="13060" width="6.83203125" style="47" customWidth="1"/>
    <col min="13061" max="13061" width="14.1640625" style="47" customWidth="1"/>
    <col min="13062" max="13062" width="6.83203125" style="47" customWidth="1"/>
    <col min="13063" max="13063" width="16.6640625" style="47" customWidth="1"/>
    <col min="13064" max="13064" width="6.83203125" style="47" customWidth="1"/>
    <col min="13065" max="13312" width="10.6640625" style="47"/>
    <col min="13313" max="13313" width="11.33203125" style="47" customWidth="1"/>
    <col min="13314" max="13314" width="33.83203125" style="47" customWidth="1"/>
    <col min="13315" max="13315" width="15" style="47" customWidth="1"/>
    <col min="13316" max="13316" width="6.83203125" style="47" customWidth="1"/>
    <col min="13317" max="13317" width="14.1640625" style="47" customWidth="1"/>
    <col min="13318" max="13318" width="6.83203125" style="47" customWidth="1"/>
    <col min="13319" max="13319" width="16.6640625" style="47" customWidth="1"/>
    <col min="13320" max="13320" width="6.83203125" style="47" customWidth="1"/>
    <col min="13321" max="13568" width="10.6640625" style="47"/>
    <col min="13569" max="13569" width="11.33203125" style="47" customWidth="1"/>
    <col min="13570" max="13570" width="33.83203125" style="47" customWidth="1"/>
    <col min="13571" max="13571" width="15" style="47" customWidth="1"/>
    <col min="13572" max="13572" width="6.83203125" style="47" customWidth="1"/>
    <col min="13573" max="13573" width="14.1640625" style="47" customWidth="1"/>
    <col min="13574" max="13574" width="6.83203125" style="47" customWidth="1"/>
    <col min="13575" max="13575" width="16.6640625" style="47" customWidth="1"/>
    <col min="13576" max="13576" width="6.83203125" style="47" customWidth="1"/>
    <col min="13577" max="13824" width="10.6640625" style="47"/>
    <col min="13825" max="13825" width="11.33203125" style="47" customWidth="1"/>
    <col min="13826" max="13826" width="33.83203125" style="47" customWidth="1"/>
    <col min="13827" max="13827" width="15" style="47" customWidth="1"/>
    <col min="13828" max="13828" width="6.83203125" style="47" customWidth="1"/>
    <col min="13829" max="13829" width="14.1640625" style="47" customWidth="1"/>
    <col min="13830" max="13830" width="6.83203125" style="47" customWidth="1"/>
    <col min="13831" max="13831" width="16.6640625" style="47" customWidth="1"/>
    <col min="13832" max="13832" width="6.83203125" style="47" customWidth="1"/>
    <col min="13833" max="14080" width="10.6640625" style="47"/>
    <col min="14081" max="14081" width="11.33203125" style="47" customWidth="1"/>
    <col min="14082" max="14082" width="33.83203125" style="47" customWidth="1"/>
    <col min="14083" max="14083" width="15" style="47" customWidth="1"/>
    <col min="14084" max="14084" width="6.83203125" style="47" customWidth="1"/>
    <col min="14085" max="14085" width="14.1640625" style="47" customWidth="1"/>
    <col min="14086" max="14086" width="6.83203125" style="47" customWidth="1"/>
    <col min="14087" max="14087" width="16.6640625" style="47" customWidth="1"/>
    <col min="14088" max="14088" width="6.83203125" style="47" customWidth="1"/>
    <col min="14089" max="14336" width="10.6640625" style="47"/>
    <col min="14337" max="14337" width="11.33203125" style="47" customWidth="1"/>
    <col min="14338" max="14338" width="33.83203125" style="47" customWidth="1"/>
    <col min="14339" max="14339" width="15" style="47" customWidth="1"/>
    <col min="14340" max="14340" width="6.83203125" style="47" customWidth="1"/>
    <col min="14341" max="14341" width="14.1640625" style="47" customWidth="1"/>
    <col min="14342" max="14342" width="6.83203125" style="47" customWidth="1"/>
    <col min="14343" max="14343" width="16.6640625" style="47" customWidth="1"/>
    <col min="14344" max="14344" width="6.83203125" style="47" customWidth="1"/>
    <col min="14345" max="14592" width="10.6640625" style="47"/>
    <col min="14593" max="14593" width="11.33203125" style="47" customWidth="1"/>
    <col min="14594" max="14594" width="33.83203125" style="47" customWidth="1"/>
    <col min="14595" max="14595" width="15" style="47" customWidth="1"/>
    <col min="14596" max="14596" width="6.83203125" style="47" customWidth="1"/>
    <col min="14597" max="14597" width="14.1640625" style="47" customWidth="1"/>
    <col min="14598" max="14598" width="6.83203125" style="47" customWidth="1"/>
    <col min="14599" max="14599" width="16.6640625" style="47" customWidth="1"/>
    <col min="14600" max="14600" width="6.83203125" style="47" customWidth="1"/>
    <col min="14601" max="14848" width="10.6640625" style="47"/>
    <col min="14849" max="14849" width="11.33203125" style="47" customWidth="1"/>
    <col min="14850" max="14850" width="33.83203125" style="47" customWidth="1"/>
    <col min="14851" max="14851" width="15" style="47" customWidth="1"/>
    <col min="14852" max="14852" width="6.83203125" style="47" customWidth="1"/>
    <col min="14853" max="14853" width="14.1640625" style="47" customWidth="1"/>
    <col min="14854" max="14854" width="6.83203125" style="47" customWidth="1"/>
    <col min="14855" max="14855" width="16.6640625" style="47" customWidth="1"/>
    <col min="14856" max="14856" width="6.83203125" style="47" customWidth="1"/>
    <col min="14857" max="15104" width="10.6640625" style="47"/>
    <col min="15105" max="15105" width="11.33203125" style="47" customWidth="1"/>
    <col min="15106" max="15106" width="33.83203125" style="47" customWidth="1"/>
    <col min="15107" max="15107" width="15" style="47" customWidth="1"/>
    <col min="15108" max="15108" width="6.83203125" style="47" customWidth="1"/>
    <col min="15109" max="15109" width="14.1640625" style="47" customWidth="1"/>
    <col min="15110" max="15110" width="6.83203125" style="47" customWidth="1"/>
    <col min="15111" max="15111" width="16.6640625" style="47" customWidth="1"/>
    <col min="15112" max="15112" width="6.83203125" style="47" customWidth="1"/>
    <col min="15113" max="15360" width="10.6640625" style="47"/>
    <col min="15361" max="15361" width="11.33203125" style="47" customWidth="1"/>
    <col min="15362" max="15362" width="33.83203125" style="47" customWidth="1"/>
    <col min="15363" max="15363" width="15" style="47" customWidth="1"/>
    <col min="15364" max="15364" width="6.83203125" style="47" customWidth="1"/>
    <col min="15365" max="15365" width="14.1640625" style="47" customWidth="1"/>
    <col min="15366" max="15366" width="6.83203125" style="47" customWidth="1"/>
    <col min="15367" max="15367" width="16.6640625" style="47" customWidth="1"/>
    <col min="15368" max="15368" width="6.83203125" style="47" customWidth="1"/>
    <col min="15369" max="15616" width="10.6640625" style="47"/>
    <col min="15617" max="15617" width="11.33203125" style="47" customWidth="1"/>
    <col min="15618" max="15618" width="33.83203125" style="47" customWidth="1"/>
    <col min="15619" max="15619" width="15" style="47" customWidth="1"/>
    <col min="15620" max="15620" width="6.83203125" style="47" customWidth="1"/>
    <col min="15621" max="15621" width="14.1640625" style="47" customWidth="1"/>
    <col min="15622" max="15622" width="6.83203125" style="47" customWidth="1"/>
    <col min="15623" max="15623" width="16.6640625" style="47" customWidth="1"/>
    <col min="15624" max="15624" width="6.83203125" style="47" customWidth="1"/>
    <col min="15625" max="15872" width="10.6640625" style="47"/>
    <col min="15873" max="15873" width="11.33203125" style="47" customWidth="1"/>
    <col min="15874" max="15874" width="33.83203125" style="47" customWidth="1"/>
    <col min="15875" max="15875" width="15" style="47" customWidth="1"/>
    <col min="15876" max="15876" width="6.83203125" style="47" customWidth="1"/>
    <col min="15877" max="15877" width="14.1640625" style="47" customWidth="1"/>
    <col min="15878" max="15878" width="6.83203125" style="47" customWidth="1"/>
    <col min="15879" max="15879" width="16.6640625" style="47" customWidth="1"/>
    <col min="15880" max="15880" width="6.83203125" style="47" customWidth="1"/>
    <col min="15881" max="16128" width="10.6640625" style="47"/>
    <col min="16129" max="16129" width="11.33203125" style="47" customWidth="1"/>
    <col min="16130" max="16130" width="33.83203125" style="47" customWidth="1"/>
    <col min="16131" max="16131" width="15" style="47" customWidth="1"/>
    <col min="16132" max="16132" width="6.83203125" style="47" customWidth="1"/>
    <col min="16133" max="16133" width="14.1640625" style="47" customWidth="1"/>
    <col min="16134" max="16134" width="6.83203125" style="47" customWidth="1"/>
    <col min="16135" max="16135" width="16.6640625" style="47" customWidth="1"/>
    <col min="16136" max="16136" width="6.83203125" style="47" customWidth="1"/>
    <col min="16137" max="16384" width="10.6640625" style="47"/>
  </cols>
  <sheetData>
    <row r="1" spans="1:9" s="13" customFormat="1" ht="43.5" customHeight="1" x14ac:dyDescent="0.2">
      <c r="E1" s="107" t="s">
        <v>134</v>
      </c>
      <c r="F1" s="107"/>
      <c r="G1" s="107"/>
      <c r="H1" s="107"/>
    </row>
    <row r="2" spans="1:9" s="15" customFormat="1" ht="33.75" customHeight="1" x14ac:dyDescent="0.25">
      <c r="A2" s="109" t="s">
        <v>126</v>
      </c>
      <c r="B2" s="109"/>
      <c r="C2" s="109"/>
      <c r="D2" s="109"/>
      <c r="E2" s="109"/>
      <c r="F2" s="109"/>
      <c r="G2" s="109"/>
      <c r="H2" s="109"/>
      <c r="I2" s="14"/>
    </row>
    <row r="3" spans="1:9" s="15" customFormat="1" ht="27.75" customHeight="1" x14ac:dyDescent="0.25">
      <c r="A3" s="110" t="s">
        <v>127</v>
      </c>
      <c r="B3" s="112" t="s">
        <v>128</v>
      </c>
      <c r="C3" s="113" t="s">
        <v>129</v>
      </c>
      <c r="D3" s="114"/>
      <c r="E3" s="115" t="s">
        <v>130</v>
      </c>
      <c r="F3" s="116"/>
      <c r="G3" s="117" t="s">
        <v>131</v>
      </c>
      <c r="H3" s="118"/>
    </row>
    <row r="4" spans="1:9" s="15" customFormat="1" ht="16.5" customHeight="1" x14ac:dyDescent="0.25">
      <c r="A4" s="111"/>
      <c r="B4" s="112"/>
      <c r="C4" s="16" t="s">
        <v>132</v>
      </c>
      <c r="D4" s="17" t="s">
        <v>133</v>
      </c>
      <c r="E4" s="16" t="s">
        <v>132</v>
      </c>
      <c r="F4" s="17" t="s">
        <v>133</v>
      </c>
      <c r="G4" s="16" t="s">
        <v>132</v>
      </c>
      <c r="H4" s="17" t="s">
        <v>133</v>
      </c>
    </row>
    <row r="5" spans="1:9" ht="21" x14ac:dyDescent="0.2">
      <c r="A5" s="43" t="s">
        <v>55</v>
      </c>
      <c r="B5" s="43" t="s">
        <v>21</v>
      </c>
      <c r="C5" s="44">
        <v>644803.51</v>
      </c>
      <c r="D5" s="45">
        <v>43</v>
      </c>
      <c r="E5" s="44">
        <v>-644803.51</v>
      </c>
      <c r="F5" s="46">
        <v>-43</v>
      </c>
      <c r="G5" s="44">
        <v>0</v>
      </c>
      <c r="H5" s="45">
        <v>0</v>
      </c>
    </row>
    <row r="6" spans="1:9" outlineLevel="1" x14ac:dyDescent="0.2">
      <c r="A6" s="48"/>
      <c r="B6" s="49" t="s">
        <v>56</v>
      </c>
      <c r="C6" s="50">
        <v>644803.51</v>
      </c>
      <c r="D6" s="51">
        <v>43</v>
      </c>
      <c r="E6" s="50">
        <v>-644803.51</v>
      </c>
      <c r="F6" s="52">
        <v>-43</v>
      </c>
      <c r="G6" s="53">
        <v>0</v>
      </c>
      <c r="H6" s="54">
        <v>0</v>
      </c>
    </row>
    <row r="7" spans="1:9" outlineLevel="2" x14ac:dyDescent="0.2">
      <c r="A7" s="55"/>
      <c r="B7" s="56" t="s">
        <v>57</v>
      </c>
      <c r="C7" s="57">
        <v>194940.61</v>
      </c>
      <c r="D7" s="58">
        <v>13</v>
      </c>
      <c r="E7" s="57">
        <v>-194940.61</v>
      </c>
      <c r="F7" s="59">
        <v>-13</v>
      </c>
      <c r="G7" s="60">
        <v>0</v>
      </c>
      <c r="H7" s="61">
        <v>0</v>
      </c>
    </row>
    <row r="8" spans="1:9" outlineLevel="2" x14ac:dyDescent="0.2">
      <c r="A8" s="55"/>
      <c r="B8" s="56" t="s">
        <v>58</v>
      </c>
      <c r="C8" s="57">
        <v>194940.61</v>
      </c>
      <c r="D8" s="58">
        <v>13</v>
      </c>
      <c r="E8" s="57">
        <v>-194940.61</v>
      </c>
      <c r="F8" s="59">
        <v>-13</v>
      </c>
      <c r="G8" s="60">
        <v>0</v>
      </c>
      <c r="H8" s="61">
        <v>0</v>
      </c>
    </row>
    <row r="9" spans="1:9" outlineLevel="2" x14ac:dyDescent="0.2">
      <c r="A9" s="55"/>
      <c r="B9" s="56" t="s">
        <v>59</v>
      </c>
      <c r="C9" s="57">
        <v>254922.29</v>
      </c>
      <c r="D9" s="58">
        <v>17</v>
      </c>
      <c r="E9" s="57">
        <v>-254922.29</v>
      </c>
      <c r="F9" s="59">
        <v>-17</v>
      </c>
      <c r="G9" s="60">
        <v>0</v>
      </c>
      <c r="H9" s="61">
        <v>0</v>
      </c>
    </row>
    <row r="10" spans="1:9" x14ac:dyDescent="0.2">
      <c r="A10" s="43" t="s">
        <v>60</v>
      </c>
      <c r="B10" s="43" t="s">
        <v>31</v>
      </c>
      <c r="C10" s="44">
        <v>45278918.100000001</v>
      </c>
      <c r="D10" s="46">
        <v>1285</v>
      </c>
      <c r="E10" s="44">
        <v>644803.51</v>
      </c>
      <c r="F10" s="46">
        <v>43</v>
      </c>
      <c r="G10" s="44">
        <v>45923721.609999999</v>
      </c>
      <c r="H10" s="45">
        <v>1328</v>
      </c>
    </row>
    <row r="11" spans="1:9" outlineLevel="1" x14ac:dyDescent="0.2">
      <c r="A11" s="48"/>
      <c r="B11" s="49" t="s">
        <v>56</v>
      </c>
      <c r="C11" s="50">
        <v>45278918.100000001</v>
      </c>
      <c r="D11" s="52">
        <v>1285</v>
      </c>
      <c r="E11" s="50">
        <v>644803.51</v>
      </c>
      <c r="F11" s="52">
        <v>43</v>
      </c>
      <c r="G11" s="53">
        <v>45923721.609999999</v>
      </c>
      <c r="H11" s="54">
        <v>1328</v>
      </c>
    </row>
    <row r="12" spans="1:9" outlineLevel="2" x14ac:dyDescent="0.2">
      <c r="A12" s="55"/>
      <c r="B12" s="56" t="s">
        <v>61</v>
      </c>
      <c r="C12" s="57">
        <v>2384670.2799999998</v>
      </c>
      <c r="D12" s="58">
        <v>90</v>
      </c>
      <c r="E12" s="57">
        <v>0</v>
      </c>
      <c r="F12" s="59">
        <v>0</v>
      </c>
      <c r="G12" s="60">
        <v>2384670.2799999998</v>
      </c>
      <c r="H12" s="61">
        <v>90</v>
      </c>
    </row>
    <row r="13" spans="1:9" outlineLevel="2" x14ac:dyDescent="0.2">
      <c r="A13" s="55"/>
      <c r="B13" s="56" t="s">
        <v>62</v>
      </c>
      <c r="C13" s="57">
        <v>3404150.61</v>
      </c>
      <c r="D13" s="58">
        <v>96</v>
      </c>
      <c r="E13" s="57">
        <v>0</v>
      </c>
      <c r="F13" s="59">
        <v>0</v>
      </c>
      <c r="G13" s="60">
        <v>3404150.61</v>
      </c>
      <c r="H13" s="61">
        <v>96</v>
      </c>
    </row>
    <row r="14" spans="1:9" outlineLevel="2" x14ac:dyDescent="0.2">
      <c r="A14" s="55"/>
      <c r="B14" s="56" t="s">
        <v>63</v>
      </c>
      <c r="C14" s="57">
        <v>3296728.26</v>
      </c>
      <c r="D14" s="58">
        <v>84</v>
      </c>
      <c r="E14" s="57">
        <v>0</v>
      </c>
      <c r="F14" s="59">
        <v>0</v>
      </c>
      <c r="G14" s="60">
        <v>3296728.26</v>
      </c>
      <c r="H14" s="61">
        <v>84</v>
      </c>
    </row>
    <row r="15" spans="1:9" outlineLevel="2" x14ac:dyDescent="0.2">
      <c r="A15" s="55"/>
      <c r="B15" s="56" t="s">
        <v>64</v>
      </c>
      <c r="C15" s="57">
        <v>3720864.09</v>
      </c>
      <c r="D15" s="58">
        <v>95</v>
      </c>
      <c r="E15" s="57">
        <v>0</v>
      </c>
      <c r="F15" s="59">
        <v>0</v>
      </c>
      <c r="G15" s="60">
        <v>3720864.09</v>
      </c>
      <c r="H15" s="61">
        <v>95</v>
      </c>
    </row>
    <row r="16" spans="1:9" outlineLevel="2" x14ac:dyDescent="0.2">
      <c r="A16" s="55"/>
      <c r="B16" s="56" t="s">
        <v>65</v>
      </c>
      <c r="C16" s="57">
        <v>3593196.48</v>
      </c>
      <c r="D16" s="58">
        <v>103</v>
      </c>
      <c r="E16" s="57">
        <v>0</v>
      </c>
      <c r="F16" s="59">
        <v>0</v>
      </c>
      <c r="G16" s="60">
        <v>3593196.48</v>
      </c>
      <c r="H16" s="61">
        <v>103</v>
      </c>
    </row>
    <row r="17" spans="1:8" outlineLevel="2" x14ac:dyDescent="0.2">
      <c r="A17" s="55"/>
      <c r="B17" s="56" t="s">
        <v>66</v>
      </c>
      <c r="C17" s="57">
        <v>4305646.33</v>
      </c>
      <c r="D17" s="58">
        <v>130</v>
      </c>
      <c r="E17" s="57">
        <v>0</v>
      </c>
      <c r="F17" s="59">
        <v>0</v>
      </c>
      <c r="G17" s="60">
        <v>4305646.33</v>
      </c>
      <c r="H17" s="61">
        <v>130</v>
      </c>
    </row>
    <row r="18" spans="1:8" outlineLevel="2" x14ac:dyDescent="0.2">
      <c r="A18" s="55"/>
      <c r="B18" s="56" t="s">
        <v>67</v>
      </c>
      <c r="C18" s="57">
        <v>3370773.33</v>
      </c>
      <c r="D18" s="58">
        <v>100</v>
      </c>
      <c r="E18" s="57">
        <v>0</v>
      </c>
      <c r="F18" s="59">
        <v>0</v>
      </c>
      <c r="G18" s="60">
        <v>3370773.33</v>
      </c>
      <c r="H18" s="61">
        <v>100</v>
      </c>
    </row>
    <row r="19" spans="1:8" outlineLevel="2" x14ac:dyDescent="0.2">
      <c r="A19" s="55"/>
      <c r="B19" s="56" t="s">
        <v>68</v>
      </c>
      <c r="C19" s="57">
        <v>3370773.33</v>
      </c>
      <c r="D19" s="58">
        <v>100</v>
      </c>
      <c r="E19" s="57">
        <v>0</v>
      </c>
      <c r="F19" s="59">
        <v>0</v>
      </c>
      <c r="G19" s="60">
        <v>3370773.33</v>
      </c>
      <c r="H19" s="61">
        <v>100</v>
      </c>
    </row>
    <row r="20" spans="1:8" outlineLevel="2" x14ac:dyDescent="0.2">
      <c r="A20" s="55"/>
      <c r="B20" s="56" t="s">
        <v>69</v>
      </c>
      <c r="C20" s="57">
        <v>7719795.3600000003</v>
      </c>
      <c r="D20" s="58">
        <v>187</v>
      </c>
      <c r="E20" s="57">
        <v>0</v>
      </c>
      <c r="F20" s="59">
        <v>0</v>
      </c>
      <c r="G20" s="60">
        <v>7719795.3600000003</v>
      </c>
      <c r="H20" s="61">
        <v>187</v>
      </c>
    </row>
    <row r="21" spans="1:8" outlineLevel="2" x14ac:dyDescent="0.2">
      <c r="A21" s="55"/>
      <c r="B21" s="56" t="s">
        <v>57</v>
      </c>
      <c r="C21" s="57">
        <v>3370773.33</v>
      </c>
      <c r="D21" s="58">
        <v>100</v>
      </c>
      <c r="E21" s="57">
        <v>644803.51</v>
      </c>
      <c r="F21" s="59">
        <v>43</v>
      </c>
      <c r="G21" s="60">
        <v>4015576.84</v>
      </c>
      <c r="H21" s="61">
        <v>143</v>
      </c>
    </row>
    <row r="22" spans="1:8" outlineLevel="2" x14ac:dyDescent="0.2">
      <c r="A22" s="55"/>
      <c r="B22" s="56" t="s">
        <v>58</v>
      </c>
      <c r="C22" s="57">
        <v>3370773.33</v>
      </c>
      <c r="D22" s="58">
        <v>100</v>
      </c>
      <c r="E22" s="57">
        <v>0</v>
      </c>
      <c r="F22" s="59">
        <v>0</v>
      </c>
      <c r="G22" s="60">
        <v>3370773.33</v>
      </c>
      <c r="H22" s="61">
        <v>100</v>
      </c>
    </row>
    <row r="23" spans="1:8" outlineLevel="2" x14ac:dyDescent="0.2">
      <c r="A23" s="55"/>
      <c r="B23" s="56" t="s">
        <v>59</v>
      </c>
      <c r="C23" s="57">
        <v>3370773.37</v>
      </c>
      <c r="D23" s="58">
        <v>100</v>
      </c>
      <c r="E23" s="57">
        <v>0</v>
      </c>
      <c r="F23" s="59">
        <v>0</v>
      </c>
      <c r="G23" s="60">
        <v>3370773.37</v>
      </c>
      <c r="H23" s="61">
        <v>100</v>
      </c>
    </row>
    <row r="24" spans="1:8" x14ac:dyDescent="0.2">
      <c r="A24" s="108" t="s">
        <v>70</v>
      </c>
      <c r="B24" s="108"/>
      <c r="C24" s="44">
        <v>45923721.609999999</v>
      </c>
      <c r="D24" s="46">
        <v>1328</v>
      </c>
      <c r="E24" s="44">
        <v>0</v>
      </c>
      <c r="F24" s="46">
        <v>0</v>
      </c>
      <c r="G24" s="44">
        <v>45923721.609999999</v>
      </c>
      <c r="H24" s="46">
        <v>1328</v>
      </c>
    </row>
  </sheetData>
  <mergeCells count="8">
    <mergeCell ref="E1:H1"/>
    <mergeCell ref="A24:B24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1"/>
  <sheetViews>
    <sheetView topLeftCell="A37" workbookViewId="0">
      <selection activeCell="E6" activeCellId="1" sqref="C6 E6"/>
    </sheetView>
  </sheetViews>
  <sheetFormatPr defaultColWidth="10.5" defaultRowHeight="11.25" outlineLevelRow="3" x14ac:dyDescent="0.2"/>
  <cols>
    <col min="1" max="1" width="10.83203125" style="18" customWidth="1"/>
    <col min="2" max="2" width="19.83203125" style="18" customWidth="1"/>
    <col min="3" max="3" width="16.6640625" style="63" customWidth="1"/>
    <col min="4" max="4" width="10" style="18" customWidth="1"/>
    <col min="5" max="5" width="19.1640625" style="63" customWidth="1"/>
    <col min="6" max="6" width="12.5" style="18" customWidth="1"/>
    <col min="7" max="7" width="17.1640625" style="64" customWidth="1"/>
    <col min="8" max="8" width="11.6640625" style="65" customWidth="1"/>
    <col min="9" max="16384" width="10.5" style="13"/>
  </cols>
  <sheetData>
    <row r="1" spans="1:8" ht="43.5" customHeight="1" x14ac:dyDescent="0.2">
      <c r="A1" s="13"/>
      <c r="B1" s="13"/>
      <c r="C1" s="13"/>
      <c r="D1" s="13"/>
      <c r="E1" s="12"/>
      <c r="F1" s="119" t="s">
        <v>172</v>
      </c>
      <c r="G1" s="119"/>
      <c r="H1" s="119"/>
    </row>
    <row r="2" spans="1:8" s="15" customFormat="1" ht="33.75" customHeight="1" x14ac:dyDescent="0.25">
      <c r="B2" s="109" t="s">
        <v>173</v>
      </c>
      <c r="C2" s="109"/>
      <c r="D2" s="109"/>
      <c r="E2" s="109"/>
      <c r="F2" s="109"/>
      <c r="G2" s="109"/>
      <c r="H2" s="109"/>
    </row>
    <row r="3" spans="1:8" s="15" customFormat="1" ht="27.75" customHeight="1" x14ac:dyDescent="0.25">
      <c r="A3" s="110" t="s">
        <v>127</v>
      </c>
      <c r="B3" s="112" t="s">
        <v>128</v>
      </c>
      <c r="C3" s="113" t="s">
        <v>129</v>
      </c>
      <c r="D3" s="114"/>
      <c r="E3" s="115" t="s">
        <v>130</v>
      </c>
      <c r="F3" s="116"/>
      <c r="G3" s="117" t="s">
        <v>131</v>
      </c>
      <c r="H3" s="118"/>
    </row>
    <row r="4" spans="1:8" s="15" customFormat="1" ht="16.5" customHeight="1" x14ac:dyDescent="0.25">
      <c r="A4" s="111"/>
      <c r="B4" s="112"/>
      <c r="C4" s="16" t="s">
        <v>132</v>
      </c>
      <c r="D4" s="17" t="s">
        <v>133</v>
      </c>
      <c r="E4" s="16" t="s">
        <v>132</v>
      </c>
      <c r="F4" s="17" t="s">
        <v>133</v>
      </c>
      <c r="G4" s="16" t="s">
        <v>132</v>
      </c>
      <c r="H4" s="17" t="s">
        <v>133</v>
      </c>
    </row>
    <row r="5" spans="1:8" s="18" customFormat="1" x14ac:dyDescent="0.2">
      <c r="C5" s="63"/>
      <c r="E5" s="63"/>
      <c r="G5" s="64"/>
      <c r="H5" s="65"/>
    </row>
    <row r="6" spans="1:8" x14ac:dyDescent="0.2">
      <c r="A6" s="66" t="s">
        <v>164</v>
      </c>
      <c r="B6" s="66" t="s">
        <v>165</v>
      </c>
      <c r="C6" s="44">
        <v>12048487.08</v>
      </c>
      <c r="D6" s="45">
        <v>669</v>
      </c>
      <c r="E6" s="44">
        <v>-959395.4</v>
      </c>
      <c r="F6" s="46">
        <v>-53</v>
      </c>
      <c r="G6" s="44">
        <v>11089091.68</v>
      </c>
      <c r="H6" s="46">
        <v>616</v>
      </c>
    </row>
    <row r="7" spans="1:8" outlineLevel="1" x14ac:dyDescent="0.2">
      <c r="A7" s="67"/>
      <c r="B7" s="68" t="s">
        <v>166</v>
      </c>
      <c r="C7" s="69">
        <v>12048487.08</v>
      </c>
      <c r="D7" s="70">
        <v>669</v>
      </c>
      <c r="E7" s="69">
        <v>-959395.4</v>
      </c>
      <c r="F7" s="71">
        <v>-53</v>
      </c>
      <c r="G7" s="53">
        <v>11089091.68</v>
      </c>
      <c r="H7" s="72">
        <v>616</v>
      </c>
    </row>
    <row r="8" spans="1:8" outlineLevel="2" x14ac:dyDescent="0.2">
      <c r="A8" s="73"/>
      <c r="B8" s="68" t="s">
        <v>61</v>
      </c>
      <c r="C8" s="69">
        <v>362036</v>
      </c>
      <c r="D8" s="70">
        <v>20</v>
      </c>
      <c r="E8" s="69">
        <v>0</v>
      </c>
      <c r="F8" s="71">
        <v>0</v>
      </c>
      <c r="G8" s="53">
        <v>362036</v>
      </c>
      <c r="H8" s="72">
        <v>20</v>
      </c>
    </row>
    <row r="9" spans="1:8" outlineLevel="3" x14ac:dyDescent="0.2">
      <c r="A9" s="74"/>
      <c r="B9" s="75" t="s">
        <v>110</v>
      </c>
      <c r="C9" s="76">
        <v>253425.2</v>
      </c>
      <c r="D9" s="77">
        <v>14</v>
      </c>
      <c r="E9" s="76">
        <v>0</v>
      </c>
      <c r="F9" s="76">
        <v>0</v>
      </c>
      <c r="G9" s="60">
        <v>253425.2</v>
      </c>
      <c r="H9" s="78">
        <v>14</v>
      </c>
    </row>
    <row r="10" spans="1:8" outlineLevel="3" x14ac:dyDescent="0.2">
      <c r="A10" s="74"/>
      <c r="B10" s="75" t="s">
        <v>167</v>
      </c>
      <c r="C10" s="76">
        <v>36203.599999999999</v>
      </c>
      <c r="D10" s="77">
        <v>2</v>
      </c>
      <c r="E10" s="76">
        <v>0</v>
      </c>
      <c r="F10" s="76">
        <v>0</v>
      </c>
      <c r="G10" s="60">
        <v>36203.599999999999</v>
      </c>
      <c r="H10" s="78">
        <v>2</v>
      </c>
    </row>
    <row r="11" spans="1:8" outlineLevel="3" x14ac:dyDescent="0.2">
      <c r="A11" s="74"/>
      <c r="B11" s="75" t="s">
        <v>168</v>
      </c>
      <c r="C11" s="76">
        <v>72407.199999999997</v>
      </c>
      <c r="D11" s="77">
        <v>4</v>
      </c>
      <c r="E11" s="76">
        <v>0</v>
      </c>
      <c r="F11" s="76">
        <v>0</v>
      </c>
      <c r="G11" s="60">
        <v>72407.199999999997</v>
      </c>
      <c r="H11" s="78">
        <v>4</v>
      </c>
    </row>
    <row r="12" spans="1:8" outlineLevel="2" x14ac:dyDescent="0.2">
      <c r="A12" s="73"/>
      <c r="B12" s="68" t="s">
        <v>62</v>
      </c>
      <c r="C12" s="69">
        <v>454503.66</v>
      </c>
      <c r="D12" s="70">
        <v>35</v>
      </c>
      <c r="E12" s="69">
        <v>-30921.54</v>
      </c>
      <c r="F12" s="71">
        <v>-11</v>
      </c>
      <c r="G12" s="53">
        <v>423582.12</v>
      </c>
      <c r="H12" s="72">
        <v>24</v>
      </c>
    </row>
    <row r="13" spans="1:8" outlineLevel="3" x14ac:dyDescent="0.2">
      <c r="A13" s="74"/>
      <c r="B13" s="75" t="s">
        <v>110</v>
      </c>
      <c r="C13" s="76">
        <v>303603.11</v>
      </c>
      <c r="D13" s="77">
        <v>24</v>
      </c>
      <c r="E13" s="76">
        <v>-6733.59</v>
      </c>
      <c r="F13" s="76">
        <v>-7</v>
      </c>
      <c r="G13" s="60">
        <v>296869.52</v>
      </c>
      <c r="H13" s="78">
        <v>17</v>
      </c>
    </row>
    <row r="14" spans="1:8" outlineLevel="3" x14ac:dyDescent="0.2">
      <c r="A14" s="74"/>
      <c r="B14" s="75" t="s">
        <v>167</v>
      </c>
      <c r="C14" s="76">
        <v>18101.8</v>
      </c>
      <c r="D14" s="77">
        <v>1</v>
      </c>
      <c r="E14" s="76">
        <v>0</v>
      </c>
      <c r="F14" s="76">
        <v>0</v>
      </c>
      <c r="G14" s="60">
        <v>18101.8</v>
      </c>
      <c r="H14" s="78">
        <v>1</v>
      </c>
    </row>
    <row r="15" spans="1:8" outlineLevel="3" x14ac:dyDescent="0.2">
      <c r="A15" s="74"/>
      <c r="B15" s="75" t="s">
        <v>168</v>
      </c>
      <c r="C15" s="76">
        <v>132798.75</v>
      </c>
      <c r="D15" s="77">
        <v>10</v>
      </c>
      <c r="E15" s="76">
        <v>-24187.95</v>
      </c>
      <c r="F15" s="76">
        <v>-4</v>
      </c>
      <c r="G15" s="60">
        <v>108610.8</v>
      </c>
      <c r="H15" s="78">
        <v>6</v>
      </c>
    </row>
    <row r="16" spans="1:8" outlineLevel="2" x14ac:dyDescent="0.2">
      <c r="A16" s="73"/>
      <c r="B16" s="68" t="s">
        <v>63</v>
      </c>
      <c r="C16" s="69">
        <v>1134170.5900000001</v>
      </c>
      <c r="D16" s="70">
        <v>62</v>
      </c>
      <c r="E16" s="69">
        <v>-540431.55000000005</v>
      </c>
      <c r="F16" s="71">
        <v>-29</v>
      </c>
      <c r="G16" s="53">
        <v>593739.04</v>
      </c>
      <c r="H16" s="72">
        <v>33</v>
      </c>
    </row>
    <row r="17" spans="1:8" outlineLevel="3" x14ac:dyDescent="0.2">
      <c r="A17" s="74"/>
      <c r="B17" s="75" t="s">
        <v>110</v>
      </c>
      <c r="C17" s="76">
        <v>874659.24</v>
      </c>
      <c r="D17" s="77">
        <v>48</v>
      </c>
      <c r="E17" s="76">
        <v>-516243.6</v>
      </c>
      <c r="F17" s="76">
        <v>-28</v>
      </c>
      <c r="G17" s="60">
        <v>358415.64</v>
      </c>
      <c r="H17" s="78">
        <v>20</v>
      </c>
    </row>
    <row r="18" spans="1:8" outlineLevel="3" x14ac:dyDescent="0.2">
      <c r="A18" s="74"/>
      <c r="B18" s="75" t="s">
        <v>167</v>
      </c>
      <c r="C18" s="76">
        <v>54305.4</v>
      </c>
      <c r="D18" s="77">
        <v>3</v>
      </c>
      <c r="E18" s="76">
        <v>0</v>
      </c>
      <c r="F18" s="76">
        <v>0</v>
      </c>
      <c r="G18" s="60">
        <v>54305.4</v>
      </c>
      <c r="H18" s="78">
        <v>3</v>
      </c>
    </row>
    <row r="19" spans="1:8" outlineLevel="3" x14ac:dyDescent="0.2">
      <c r="A19" s="74"/>
      <c r="B19" s="75" t="s">
        <v>169</v>
      </c>
      <c r="C19" s="76">
        <v>18101.8</v>
      </c>
      <c r="D19" s="77">
        <v>1</v>
      </c>
      <c r="E19" s="76">
        <v>0</v>
      </c>
      <c r="F19" s="76">
        <v>0</v>
      </c>
      <c r="G19" s="60">
        <v>18101.8</v>
      </c>
      <c r="H19" s="78">
        <v>1</v>
      </c>
    </row>
    <row r="20" spans="1:8" outlineLevel="3" x14ac:dyDescent="0.2">
      <c r="A20" s="74"/>
      <c r="B20" s="75" t="s">
        <v>168</v>
      </c>
      <c r="C20" s="76">
        <v>187104.15</v>
      </c>
      <c r="D20" s="77">
        <v>10</v>
      </c>
      <c r="E20" s="76">
        <v>-24187.95</v>
      </c>
      <c r="F20" s="76">
        <v>-1</v>
      </c>
      <c r="G20" s="60">
        <v>162916.20000000001</v>
      </c>
      <c r="H20" s="78">
        <v>9</v>
      </c>
    </row>
    <row r="21" spans="1:8" outlineLevel="2" x14ac:dyDescent="0.2">
      <c r="A21" s="73"/>
      <c r="B21" s="68" t="s">
        <v>64</v>
      </c>
      <c r="C21" s="69">
        <v>1134170.5900000001</v>
      </c>
      <c r="D21" s="70">
        <v>62</v>
      </c>
      <c r="E21" s="69">
        <v>-55160.53</v>
      </c>
      <c r="F21" s="71">
        <v>-2</v>
      </c>
      <c r="G21" s="53">
        <v>1079010.06</v>
      </c>
      <c r="H21" s="72">
        <v>60</v>
      </c>
    </row>
    <row r="22" spans="1:8" outlineLevel="3" x14ac:dyDescent="0.2">
      <c r="A22" s="74"/>
      <c r="B22" s="75" t="s">
        <v>110</v>
      </c>
      <c r="C22" s="76">
        <v>1037575.44</v>
      </c>
      <c r="D22" s="77">
        <v>57</v>
      </c>
      <c r="E22" s="76">
        <v>-30972.58</v>
      </c>
      <c r="F22" s="77">
        <v>-1</v>
      </c>
      <c r="G22" s="60">
        <v>1006602.86</v>
      </c>
      <c r="H22" s="78">
        <v>56</v>
      </c>
    </row>
    <row r="23" spans="1:8" outlineLevel="3" x14ac:dyDescent="0.2">
      <c r="A23" s="74"/>
      <c r="B23" s="75" t="s">
        <v>168</v>
      </c>
      <c r="C23" s="76">
        <v>96595.15</v>
      </c>
      <c r="D23" s="77">
        <v>5</v>
      </c>
      <c r="E23" s="76">
        <v>-24187.95</v>
      </c>
      <c r="F23" s="79">
        <v>-1</v>
      </c>
      <c r="G23" s="60">
        <v>72407.199999999997</v>
      </c>
      <c r="H23" s="78">
        <v>4</v>
      </c>
    </row>
    <row r="24" spans="1:8" outlineLevel="2" x14ac:dyDescent="0.2">
      <c r="A24" s="73"/>
      <c r="B24" s="68" t="s">
        <v>65</v>
      </c>
      <c r="C24" s="69">
        <v>1134170.5900000001</v>
      </c>
      <c r="D24" s="70">
        <v>62</v>
      </c>
      <c r="E24" s="69">
        <v>-24187.95</v>
      </c>
      <c r="F24" s="71">
        <v>-1</v>
      </c>
      <c r="G24" s="53">
        <v>1109982.6399999999</v>
      </c>
      <c r="H24" s="72">
        <v>61</v>
      </c>
    </row>
    <row r="25" spans="1:8" outlineLevel="3" x14ac:dyDescent="0.2">
      <c r="A25" s="74"/>
      <c r="B25" s="75" t="s">
        <v>110</v>
      </c>
      <c r="C25" s="76">
        <v>729844.84</v>
      </c>
      <c r="D25" s="77">
        <v>40</v>
      </c>
      <c r="E25" s="76"/>
      <c r="F25" s="79"/>
      <c r="G25" s="60">
        <v>729844.84</v>
      </c>
      <c r="H25" s="78">
        <v>40</v>
      </c>
    </row>
    <row r="26" spans="1:8" outlineLevel="3" x14ac:dyDescent="0.2">
      <c r="A26" s="74"/>
      <c r="B26" s="75" t="s">
        <v>167</v>
      </c>
      <c r="C26" s="76">
        <v>54305.4</v>
      </c>
      <c r="D26" s="77">
        <v>3</v>
      </c>
      <c r="E26" s="76"/>
      <c r="F26" s="79"/>
      <c r="G26" s="60">
        <v>54305.4</v>
      </c>
      <c r="H26" s="78">
        <v>3</v>
      </c>
    </row>
    <row r="27" spans="1:8" outlineLevel="3" x14ac:dyDescent="0.2">
      <c r="A27" s="74"/>
      <c r="B27" s="75" t="s">
        <v>168</v>
      </c>
      <c r="C27" s="76">
        <v>350020.35</v>
      </c>
      <c r="D27" s="77">
        <v>19</v>
      </c>
      <c r="E27" s="76">
        <v>-24187.95</v>
      </c>
      <c r="F27" s="79">
        <v>-1</v>
      </c>
      <c r="G27" s="60">
        <v>325832.40000000002</v>
      </c>
      <c r="H27" s="78">
        <v>18</v>
      </c>
    </row>
    <row r="28" spans="1:8" outlineLevel="2" x14ac:dyDescent="0.2">
      <c r="A28" s="73"/>
      <c r="B28" s="68" t="s">
        <v>66</v>
      </c>
      <c r="C28" s="69">
        <v>1134170.5900000001</v>
      </c>
      <c r="D28" s="70">
        <v>62</v>
      </c>
      <c r="E28" s="69">
        <v>0</v>
      </c>
      <c r="F28" s="71">
        <v>0</v>
      </c>
      <c r="G28" s="53">
        <v>1134170.5900000001</v>
      </c>
      <c r="H28" s="72">
        <v>62</v>
      </c>
    </row>
    <row r="29" spans="1:8" outlineLevel="3" x14ac:dyDescent="0.2">
      <c r="A29" s="74"/>
      <c r="B29" s="75" t="s">
        <v>110</v>
      </c>
      <c r="C29" s="76">
        <v>796322.54</v>
      </c>
      <c r="D29" s="77">
        <v>43</v>
      </c>
      <c r="E29" s="76"/>
      <c r="F29" s="79"/>
      <c r="G29" s="60">
        <v>796322.54</v>
      </c>
      <c r="H29" s="78">
        <v>43</v>
      </c>
    </row>
    <row r="30" spans="1:8" outlineLevel="3" x14ac:dyDescent="0.2">
      <c r="A30" s="74"/>
      <c r="B30" s="75" t="s">
        <v>167</v>
      </c>
      <c r="C30" s="76">
        <v>54305.4</v>
      </c>
      <c r="D30" s="77">
        <v>3</v>
      </c>
      <c r="E30" s="76"/>
      <c r="F30" s="79"/>
      <c r="G30" s="60">
        <v>54305.4</v>
      </c>
      <c r="H30" s="78">
        <v>3</v>
      </c>
    </row>
    <row r="31" spans="1:8" outlineLevel="3" x14ac:dyDescent="0.2">
      <c r="A31" s="74"/>
      <c r="B31" s="75" t="s">
        <v>168</v>
      </c>
      <c r="C31" s="76">
        <v>283542.65000000002</v>
      </c>
      <c r="D31" s="77">
        <v>16</v>
      </c>
      <c r="E31" s="76"/>
      <c r="F31" s="79"/>
      <c r="G31" s="60">
        <v>283542.65000000002</v>
      </c>
      <c r="H31" s="78">
        <v>16</v>
      </c>
    </row>
    <row r="32" spans="1:8" outlineLevel="2" x14ac:dyDescent="0.2">
      <c r="A32" s="73"/>
      <c r="B32" s="68" t="s">
        <v>67</v>
      </c>
      <c r="C32" s="69">
        <v>1134170.5900000001</v>
      </c>
      <c r="D32" s="70">
        <v>62</v>
      </c>
      <c r="E32" s="69">
        <v>0</v>
      </c>
      <c r="F32" s="71">
        <v>0</v>
      </c>
      <c r="G32" s="53">
        <v>1134170.5900000001</v>
      </c>
      <c r="H32" s="72">
        <v>62</v>
      </c>
    </row>
    <row r="33" spans="1:8" outlineLevel="3" x14ac:dyDescent="0.2">
      <c r="A33" s="74"/>
      <c r="B33" s="75" t="s">
        <v>110</v>
      </c>
      <c r="C33" s="76">
        <v>953152.59</v>
      </c>
      <c r="D33" s="77">
        <v>52</v>
      </c>
      <c r="E33" s="76"/>
      <c r="F33" s="79"/>
      <c r="G33" s="60">
        <v>953152.59</v>
      </c>
      <c r="H33" s="78">
        <v>52</v>
      </c>
    </row>
    <row r="34" spans="1:8" outlineLevel="3" x14ac:dyDescent="0.2">
      <c r="A34" s="74"/>
      <c r="B34" s="75" t="s">
        <v>167</v>
      </c>
      <c r="C34" s="76">
        <v>72407.199999999997</v>
      </c>
      <c r="D34" s="77">
        <v>4</v>
      </c>
      <c r="E34" s="76"/>
      <c r="F34" s="79"/>
      <c r="G34" s="60">
        <v>72407.199999999997</v>
      </c>
      <c r="H34" s="78">
        <v>4</v>
      </c>
    </row>
    <row r="35" spans="1:8" outlineLevel="3" x14ac:dyDescent="0.2">
      <c r="A35" s="74"/>
      <c r="B35" s="75" t="s">
        <v>169</v>
      </c>
      <c r="C35" s="76">
        <v>18101.8</v>
      </c>
      <c r="D35" s="77">
        <v>1</v>
      </c>
      <c r="E35" s="76"/>
      <c r="F35" s="79"/>
      <c r="G35" s="60">
        <v>18101.8</v>
      </c>
      <c r="H35" s="78">
        <v>1</v>
      </c>
    </row>
    <row r="36" spans="1:8" outlineLevel="3" x14ac:dyDescent="0.2">
      <c r="A36" s="74"/>
      <c r="B36" s="75" t="s">
        <v>168</v>
      </c>
      <c r="C36" s="76">
        <v>90509</v>
      </c>
      <c r="D36" s="77">
        <v>5</v>
      </c>
      <c r="E36" s="76"/>
      <c r="F36" s="79"/>
      <c r="G36" s="60">
        <v>90509</v>
      </c>
      <c r="H36" s="78">
        <v>5</v>
      </c>
    </row>
    <row r="37" spans="1:8" outlineLevel="2" x14ac:dyDescent="0.2">
      <c r="A37" s="73"/>
      <c r="B37" s="68" t="s">
        <v>68</v>
      </c>
      <c r="C37" s="69">
        <v>1134170.5900000001</v>
      </c>
      <c r="D37" s="70">
        <v>62</v>
      </c>
      <c r="E37" s="69">
        <v>0</v>
      </c>
      <c r="F37" s="71">
        <v>0</v>
      </c>
      <c r="G37" s="53">
        <v>1134170.5900000001</v>
      </c>
      <c r="H37" s="72">
        <v>62</v>
      </c>
    </row>
    <row r="38" spans="1:8" outlineLevel="3" x14ac:dyDescent="0.2">
      <c r="A38" s="74"/>
      <c r="B38" s="75" t="s">
        <v>110</v>
      </c>
      <c r="C38" s="76">
        <v>308728.51</v>
      </c>
      <c r="D38" s="77">
        <v>17</v>
      </c>
      <c r="E38" s="76"/>
      <c r="F38" s="79"/>
      <c r="G38" s="60">
        <v>308728.51</v>
      </c>
      <c r="H38" s="78">
        <v>17</v>
      </c>
    </row>
    <row r="39" spans="1:8" outlineLevel="3" x14ac:dyDescent="0.2">
      <c r="A39" s="74"/>
      <c r="B39" s="75" t="s">
        <v>167</v>
      </c>
      <c r="C39" s="76">
        <v>144814.39999999999</v>
      </c>
      <c r="D39" s="77">
        <v>8</v>
      </c>
      <c r="E39" s="76"/>
      <c r="F39" s="79"/>
      <c r="G39" s="60">
        <v>144814.39999999999</v>
      </c>
      <c r="H39" s="78">
        <v>8</v>
      </c>
    </row>
    <row r="40" spans="1:8" outlineLevel="3" x14ac:dyDescent="0.2">
      <c r="A40" s="74"/>
      <c r="B40" s="75" t="s">
        <v>169</v>
      </c>
      <c r="C40" s="76">
        <v>162916.20000000001</v>
      </c>
      <c r="D40" s="77">
        <v>9</v>
      </c>
      <c r="E40" s="76"/>
      <c r="F40" s="79"/>
      <c r="G40" s="60">
        <v>162916.20000000001</v>
      </c>
      <c r="H40" s="78">
        <v>9</v>
      </c>
    </row>
    <row r="41" spans="1:8" outlineLevel="3" x14ac:dyDescent="0.2">
      <c r="A41" s="74"/>
      <c r="B41" s="75" t="s">
        <v>168</v>
      </c>
      <c r="C41" s="76">
        <v>517711.48</v>
      </c>
      <c r="D41" s="77">
        <v>28</v>
      </c>
      <c r="E41" s="76"/>
      <c r="F41" s="79"/>
      <c r="G41" s="60">
        <v>517711.48</v>
      </c>
      <c r="H41" s="78">
        <v>28</v>
      </c>
    </row>
    <row r="42" spans="1:8" outlineLevel="2" x14ac:dyDescent="0.2">
      <c r="A42" s="73"/>
      <c r="B42" s="68" t="s">
        <v>69</v>
      </c>
      <c r="C42" s="69">
        <v>1134170.5900000001</v>
      </c>
      <c r="D42" s="70">
        <v>62</v>
      </c>
      <c r="E42" s="69">
        <v>-308693.83</v>
      </c>
      <c r="F42" s="71">
        <v>-10</v>
      </c>
      <c r="G42" s="53">
        <v>825476.76</v>
      </c>
      <c r="H42" s="72">
        <v>52</v>
      </c>
    </row>
    <row r="43" spans="1:8" outlineLevel="3" x14ac:dyDescent="0.2">
      <c r="A43" s="74"/>
      <c r="B43" s="75" t="s">
        <v>110</v>
      </c>
      <c r="C43" s="76">
        <v>283542.65000000002</v>
      </c>
      <c r="D43" s="77">
        <v>16</v>
      </c>
      <c r="E43" s="76"/>
      <c r="F43" s="79"/>
      <c r="G43" s="60">
        <v>283542.65000000002</v>
      </c>
      <c r="H43" s="78">
        <v>16</v>
      </c>
    </row>
    <row r="44" spans="1:8" outlineLevel="3" x14ac:dyDescent="0.2">
      <c r="A44" s="74"/>
      <c r="B44" s="75" t="s">
        <v>167</v>
      </c>
      <c r="C44" s="76">
        <v>283542.65000000002</v>
      </c>
      <c r="D44" s="77">
        <v>16</v>
      </c>
      <c r="E44" s="76">
        <v>-102897.94</v>
      </c>
      <c r="F44" s="79">
        <v>-3</v>
      </c>
      <c r="G44" s="60">
        <v>180644.71</v>
      </c>
      <c r="H44" s="78">
        <v>13</v>
      </c>
    </row>
    <row r="45" spans="1:8" outlineLevel="3" x14ac:dyDescent="0.2">
      <c r="A45" s="74"/>
      <c r="B45" s="75" t="s">
        <v>169</v>
      </c>
      <c r="C45" s="76">
        <v>283542.64</v>
      </c>
      <c r="D45" s="77">
        <v>14</v>
      </c>
      <c r="E45" s="76">
        <v>-102897.94</v>
      </c>
      <c r="F45" s="79">
        <v>-3</v>
      </c>
      <c r="G45" s="60">
        <v>180644.7</v>
      </c>
      <c r="H45" s="78">
        <v>11</v>
      </c>
    </row>
    <row r="46" spans="1:8" outlineLevel="3" x14ac:dyDescent="0.2">
      <c r="A46" s="74"/>
      <c r="B46" s="75" t="s">
        <v>168</v>
      </c>
      <c r="C46" s="76">
        <v>283542.65000000002</v>
      </c>
      <c r="D46" s="77">
        <v>16</v>
      </c>
      <c r="E46" s="76">
        <v>-102897.95</v>
      </c>
      <c r="F46" s="79">
        <v>-4</v>
      </c>
      <c r="G46" s="60">
        <v>180644.7</v>
      </c>
      <c r="H46" s="78">
        <v>12</v>
      </c>
    </row>
    <row r="47" spans="1:8" outlineLevel="2" x14ac:dyDescent="0.2">
      <c r="A47" s="73"/>
      <c r="B47" s="68" t="s">
        <v>57</v>
      </c>
      <c r="C47" s="69">
        <v>1134170.5900000001</v>
      </c>
      <c r="D47" s="70">
        <v>62</v>
      </c>
      <c r="E47" s="69">
        <v>0</v>
      </c>
      <c r="F47" s="71">
        <v>0</v>
      </c>
      <c r="G47" s="53">
        <v>1134170.5900000001</v>
      </c>
      <c r="H47" s="72">
        <v>62</v>
      </c>
    </row>
    <row r="48" spans="1:8" outlineLevel="3" x14ac:dyDescent="0.2">
      <c r="A48" s="74"/>
      <c r="B48" s="75" t="s">
        <v>110</v>
      </c>
      <c r="C48" s="76">
        <v>283542.65000000002</v>
      </c>
      <c r="D48" s="77">
        <v>16</v>
      </c>
      <c r="E48" s="76"/>
      <c r="F48" s="77"/>
      <c r="G48" s="60">
        <v>283542.65000000002</v>
      </c>
      <c r="H48" s="78">
        <v>16</v>
      </c>
    </row>
    <row r="49" spans="1:8" outlineLevel="3" x14ac:dyDescent="0.2">
      <c r="A49" s="74"/>
      <c r="B49" s="75" t="s">
        <v>167</v>
      </c>
      <c r="C49" s="76">
        <v>283542.65000000002</v>
      </c>
      <c r="D49" s="77">
        <v>16</v>
      </c>
      <c r="E49" s="76"/>
      <c r="F49" s="77"/>
      <c r="G49" s="60">
        <v>283542.65000000002</v>
      </c>
      <c r="H49" s="78">
        <v>16</v>
      </c>
    </row>
    <row r="50" spans="1:8" outlineLevel="3" x14ac:dyDescent="0.2">
      <c r="A50" s="74"/>
      <c r="B50" s="75" t="s">
        <v>169</v>
      </c>
      <c r="C50" s="76">
        <v>283542.64</v>
      </c>
      <c r="D50" s="77">
        <v>14</v>
      </c>
      <c r="E50" s="76"/>
      <c r="F50" s="77"/>
      <c r="G50" s="60">
        <v>283542.64</v>
      </c>
      <c r="H50" s="78">
        <v>14</v>
      </c>
    </row>
    <row r="51" spans="1:8" ht="12" customHeight="1" outlineLevel="3" x14ac:dyDescent="0.2">
      <c r="A51" s="74"/>
      <c r="B51" s="75" t="s">
        <v>168</v>
      </c>
      <c r="C51" s="76">
        <v>283542.65000000002</v>
      </c>
      <c r="D51" s="77">
        <v>16</v>
      </c>
      <c r="E51" s="76"/>
      <c r="F51" s="77"/>
      <c r="G51" s="60">
        <v>283542.65000000002</v>
      </c>
      <c r="H51" s="78">
        <v>16</v>
      </c>
    </row>
    <row r="52" spans="1:8" outlineLevel="2" x14ac:dyDescent="0.2">
      <c r="A52" s="73"/>
      <c r="B52" s="68" t="s">
        <v>58</v>
      </c>
      <c r="C52" s="69">
        <v>1134170.5900000001</v>
      </c>
      <c r="D52" s="70">
        <v>62</v>
      </c>
      <c r="E52" s="69">
        <v>0</v>
      </c>
      <c r="F52" s="71">
        <v>0</v>
      </c>
      <c r="G52" s="53">
        <v>1134170.5900000001</v>
      </c>
      <c r="H52" s="72">
        <v>62</v>
      </c>
    </row>
    <row r="53" spans="1:8" outlineLevel="3" x14ac:dyDescent="0.2">
      <c r="A53" s="74"/>
      <c r="B53" s="75" t="s">
        <v>110</v>
      </c>
      <c r="C53" s="76">
        <v>283542.65000000002</v>
      </c>
      <c r="D53" s="77">
        <v>16</v>
      </c>
      <c r="E53" s="76"/>
      <c r="F53" s="77"/>
      <c r="G53" s="60">
        <v>283542.65000000002</v>
      </c>
      <c r="H53" s="78">
        <v>16</v>
      </c>
    </row>
    <row r="54" spans="1:8" outlineLevel="3" x14ac:dyDescent="0.2">
      <c r="A54" s="74"/>
      <c r="B54" s="75" t="s">
        <v>167</v>
      </c>
      <c r="C54" s="76">
        <v>283542.65000000002</v>
      </c>
      <c r="D54" s="77">
        <v>16</v>
      </c>
      <c r="E54" s="76"/>
      <c r="F54" s="77"/>
      <c r="G54" s="60">
        <v>283542.65000000002</v>
      </c>
      <c r="H54" s="78">
        <v>16</v>
      </c>
    </row>
    <row r="55" spans="1:8" outlineLevel="3" x14ac:dyDescent="0.2">
      <c r="A55" s="74"/>
      <c r="B55" s="75" t="s">
        <v>169</v>
      </c>
      <c r="C55" s="76">
        <v>283542.64</v>
      </c>
      <c r="D55" s="77">
        <v>14</v>
      </c>
      <c r="E55" s="76"/>
      <c r="F55" s="77"/>
      <c r="G55" s="60">
        <v>283542.64</v>
      </c>
      <c r="H55" s="78">
        <v>14</v>
      </c>
    </row>
    <row r="56" spans="1:8" outlineLevel="3" x14ac:dyDescent="0.2">
      <c r="A56" s="74"/>
      <c r="B56" s="75" t="s">
        <v>168</v>
      </c>
      <c r="C56" s="76">
        <v>283542.65000000002</v>
      </c>
      <c r="D56" s="77">
        <v>16</v>
      </c>
      <c r="E56" s="76"/>
      <c r="F56" s="77"/>
      <c r="G56" s="60">
        <v>283542.65000000002</v>
      </c>
      <c r="H56" s="78">
        <v>16</v>
      </c>
    </row>
    <row r="57" spans="1:8" outlineLevel="2" x14ac:dyDescent="0.2">
      <c r="A57" s="73"/>
      <c r="B57" s="68" t="s">
        <v>59</v>
      </c>
      <c r="C57" s="69">
        <v>1024412.11</v>
      </c>
      <c r="D57" s="70">
        <v>56</v>
      </c>
      <c r="E57" s="69">
        <v>0</v>
      </c>
      <c r="F57" s="71">
        <v>0</v>
      </c>
      <c r="G57" s="53">
        <v>1024412.11</v>
      </c>
      <c r="H57" s="72">
        <v>56</v>
      </c>
    </row>
    <row r="58" spans="1:8" outlineLevel="3" x14ac:dyDescent="0.2">
      <c r="A58" s="74"/>
      <c r="B58" s="75" t="s">
        <v>110</v>
      </c>
      <c r="C58" s="76">
        <v>256103.03</v>
      </c>
      <c r="D58" s="77">
        <v>14</v>
      </c>
      <c r="E58" s="76"/>
      <c r="F58" s="77"/>
      <c r="G58" s="60">
        <v>256103.03</v>
      </c>
      <c r="H58" s="78">
        <v>14</v>
      </c>
    </row>
    <row r="59" spans="1:8" outlineLevel="3" x14ac:dyDescent="0.2">
      <c r="A59" s="74"/>
      <c r="B59" s="75" t="s">
        <v>167</v>
      </c>
      <c r="C59" s="76">
        <v>256103.03</v>
      </c>
      <c r="D59" s="77">
        <v>14</v>
      </c>
      <c r="E59" s="76"/>
      <c r="F59" s="77"/>
      <c r="G59" s="60">
        <v>256103.03</v>
      </c>
      <c r="H59" s="78">
        <v>14</v>
      </c>
    </row>
    <row r="60" spans="1:8" outlineLevel="3" x14ac:dyDescent="0.2">
      <c r="A60" s="74"/>
      <c r="B60" s="75" t="s">
        <v>169</v>
      </c>
      <c r="C60" s="76">
        <v>256103.02</v>
      </c>
      <c r="D60" s="77">
        <v>14</v>
      </c>
      <c r="E60" s="76"/>
      <c r="F60" s="77"/>
      <c r="G60" s="60">
        <v>256103.02</v>
      </c>
      <c r="H60" s="78">
        <v>14</v>
      </c>
    </row>
    <row r="61" spans="1:8" outlineLevel="3" x14ac:dyDescent="0.2">
      <c r="A61" s="74"/>
      <c r="B61" s="75" t="s">
        <v>168</v>
      </c>
      <c r="C61" s="76">
        <v>256103.03</v>
      </c>
      <c r="D61" s="77">
        <v>14</v>
      </c>
      <c r="E61" s="76"/>
      <c r="F61" s="77"/>
      <c r="G61" s="60">
        <v>256103.03</v>
      </c>
      <c r="H61" s="78">
        <v>14</v>
      </c>
    </row>
    <row r="62" spans="1:8" x14ac:dyDescent="0.2">
      <c r="A62" s="66" t="s">
        <v>170</v>
      </c>
      <c r="B62" s="66" t="s">
        <v>171</v>
      </c>
      <c r="C62" s="44">
        <v>687868.4</v>
      </c>
      <c r="D62" s="45">
        <v>38</v>
      </c>
      <c r="E62" s="44">
        <v>959395.4</v>
      </c>
      <c r="F62" s="46">
        <v>53</v>
      </c>
      <c r="G62" s="44">
        <v>1647263.8</v>
      </c>
      <c r="H62" s="46">
        <v>91</v>
      </c>
    </row>
    <row r="63" spans="1:8" outlineLevel="1" x14ac:dyDescent="0.2">
      <c r="A63" s="67"/>
      <c r="B63" s="68" t="s">
        <v>166</v>
      </c>
      <c r="C63" s="69">
        <v>687868.4</v>
      </c>
      <c r="D63" s="70">
        <v>38</v>
      </c>
      <c r="E63" s="69">
        <v>959395.4</v>
      </c>
      <c r="F63" s="71">
        <v>53</v>
      </c>
      <c r="G63" s="53">
        <v>1647263.8</v>
      </c>
      <c r="H63" s="72">
        <v>91</v>
      </c>
    </row>
    <row r="64" spans="1:8" outlineLevel="2" x14ac:dyDescent="0.2">
      <c r="A64" s="73"/>
      <c r="B64" s="68" t="s">
        <v>69</v>
      </c>
      <c r="C64" s="69">
        <v>181018</v>
      </c>
      <c r="D64" s="70">
        <v>10</v>
      </c>
      <c r="E64" s="69">
        <v>207755.48</v>
      </c>
      <c r="F64" s="71">
        <v>15</v>
      </c>
      <c r="G64" s="53">
        <v>388773.48</v>
      </c>
      <c r="H64" s="72">
        <v>25</v>
      </c>
    </row>
    <row r="65" spans="1:8" outlineLevel="3" x14ac:dyDescent="0.2">
      <c r="A65" s="74"/>
      <c r="B65" s="75" t="s">
        <v>110</v>
      </c>
      <c r="C65" s="76">
        <v>131030.44</v>
      </c>
      <c r="D65" s="77">
        <v>6</v>
      </c>
      <c r="E65" s="76">
        <v>179191.2</v>
      </c>
      <c r="F65" s="79">
        <v>14</v>
      </c>
      <c r="G65" s="60">
        <v>310221.64</v>
      </c>
      <c r="H65" s="78">
        <v>20</v>
      </c>
    </row>
    <row r="66" spans="1:8" outlineLevel="3" x14ac:dyDescent="0.2">
      <c r="A66" s="74"/>
      <c r="B66" s="75" t="s">
        <v>167</v>
      </c>
      <c r="C66" s="76"/>
      <c r="D66" s="80"/>
      <c r="E66" s="76">
        <v>18101.8</v>
      </c>
      <c r="F66" s="79">
        <v>1</v>
      </c>
      <c r="G66" s="60">
        <v>18101.8</v>
      </c>
      <c r="H66" s="78">
        <v>1</v>
      </c>
    </row>
    <row r="67" spans="1:8" outlineLevel="3" x14ac:dyDescent="0.2">
      <c r="A67" s="74"/>
      <c r="B67" s="75" t="s">
        <v>169</v>
      </c>
      <c r="C67" s="76">
        <v>3653.6</v>
      </c>
      <c r="D67" s="77">
        <v>1</v>
      </c>
      <c r="E67" s="76">
        <v>-3653.6</v>
      </c>
      <c r="F67" s="79">
        <v>-1</v>
      </c>
      <c r="G67" s="60">
        <v>0</v>
      </c>
      <c r="H67" s="78">
        <v>0</v>
      </c>
    </row>
    <row r="68" spans="1:8" outlineLevel="3" x14ac:dyDescent="0.2">
      <c r="A68" s="74"/>
      <c r="B68" s="75" t="s">
        <v>168</v>
      </c>
      <c r="C68" s="76">
        <v>46333.96</v>
      </c>
      <c r="D68" s="77">
        <v>3</v>
      </c>
      <c r="E68" s="76">
        <v>14116.08</v>
      </c>
      <c r="F68" s="79">
        <v>1</v>
      </c>
      <c r="G68" s="60">
        <v>60450.04</v>
      </c>
      <c r="H68" s="78">
        <v>4</v>
      </c>
    </row>
    <row r="69" spans="1:8" outlineLevel="2" x14ac:dyDescent="0.2">
      <c r="A69" s="73"/>
      <c r="B69" s="68" t="s">
        <v>57</v>
      </c>
      <c r="C69" s="69">
        <v>181018</v>
      </c>
      <c r="D69" s="70">
        <v>10</v>
      </c>
      <c r="E69" s="69">
        <v>-22087.52</v>
      </c>
      <c r="F69" s="71">
        <v>-2</v>
      </c>
      <c r="G69" s="53">
        <v>158930.48000000001</v>
      </c>
      <c r="H69" s="72">
        <v>8</v>
      </c>
    </row>
    <row r="70" spans="1:8" outlineLevel="3" x14ac:dyDescent="0.2">
      <c r="A70" s="74"/>
      <c r="B70" s="75" t="s">
        <v>110</v>
      </c>
      <c r="C70" s="76">
        <v>122726.88</v>
      </c>
      <c r="D70" s="77">
        <v>6</v>
      </c>
      <c r="E70" s="76"/>
      <c r="F70" s="79"/>
      <c r="G70" s="60">
        <v>122726.88</v>
      </c>
      <c r="H70" s="78">
        <v>6</v>
      </c>
    </row>
    <row r="71" spans="1:8" outlineLevel="3" x14ac:dyDescent="0.2">
      <c r="A71" s="74"/>
      <c r="B71" s="75" t="s">
        <v>167</v>
      </c>
      <c r="C71" s="76">
        <v>36203.599999999999</v>
      </c>
      <c r="D71" s="77">
        <v>2</v>
      </c>
      <c r="E71" s="76">
        <v>-18101.8</v>
      </c>
      <c r="F71" s="79">
        <v>-1</v>
      </c>
      <c r="G71" s="60">
        <v>18101.8</v>
      </c>
      <c r="H71" s="78">
        <v>1</v>
      </c>
    </row>
    <row r="72" spans="1:8" outlineLevel="3" x14ac:dyDescent="0.2">
      <c r="A72" s="74"/>
      <c r="B72" s="75" t="s">
        <v>169</v>
      </c>
      <c r="C72" s="76">
        <v>18101.8</v>
      </c>
      <c r="D72" s="77">
        <v>1</v>
      </c>
      <c r="E72" s="76"/>
      <c r="F72" s="79"/>
      <c r="G72" s="60">
        <v>18101.8</v>
      </c>
      <c r="H72" s="78">
        <v>1</v>
      </c>
    </row>
    <row r="73" spans="1:8" outlineLevel="3" x14ac:dyDescent="0.2">
      <c r="A73" s="74"/>
      <c r="B73" s="75" t="s">
        <v>168</v>
      </c>
      <c r="C73" s="76">
        <v>3985.72</v>
      </c>
      <c r="D73" s="77">
        <v>1</v>
      </c>
      <c r="E73" s="76">
        <v>-3985.72</v>
      </c>
      <c r="F73" s="79">
        <v>-1</v>
      </c>
      <c r="G73" s="60">
        <v>0</v>
      </c>
      <c r="H73" s="78">
        <v>0</v>
      </c>
    </row>
    <row r="74" spans="1:8" outlineLevel="2" x14ac:dyDescent="0.2">
      <c r="A74" s="73"/>
      <c r="B74" s="68" t="s">
        <v>58</v>
      </c>
      <c r="C74" s="69">
        <v>162916.20000000001</v>
      </c>
      <c r="D74" s="70">
        <v>9</v>
      </c>
      <c r="E74" s="69">
        <v>386863.72</v>
      </c>
      <c r="F74" s="71">
        <v>20</v>
      </c>
      <c r="G74" s="53">
        <v>549779.92000000004</v>
      </c>
      <c r="H74" s="72">
        <v>29</v>
      </c>
    </row>
    <row r="75" spans="1:8" outlineLevel="3" x14ac:dyDescent="0.2">
      <c r="A75" s="74"/>
      <c r="B75" s="75" t="s">
        <v>110</v>
      </c>
      <c r="C75" s="76">
        <v>54305.4</v>
      </c>
      <c r="D75" s="77">
        <v>3</v>
      </c>
      <c r="E75" s="76">
        <v>96715.93</v>
      </c>
      <c r="F75" s="77">
        <v>5</v>
      </c>
      <c r="G75" s="60">
        <v>151021.32999999999</v>
      </c>
      <c r="H75" s="78">
        <v>8</v>
      </c>
    </row>
    <row r="76" spans="1:8" outlineLevel="3" x14ac:dyDescent="0.2">
      <c r="A76" s="74"/>
      <c r="B76" s="75" t="s">
        <v>167</v>
      </c>
      <c r="C76" s="76">
        <v>36203.599999999999</v>
      </c>
      <c r="D76" s="77">
        <v>2</v>
      </c>
      <c r="E76" s="76">
        <v>96715.93</v>
      </c>
      <c r="F76" s="77">
        <v>5</v>
      </c>
      <c r="G76" s="60">
        <v>132919.53</v>
      </c>
      <c r="H76" s="78">
        <v>7</v>
      </c>
    </row>
    <row r="77" spans="1:8" outlineLevel="3" x14ac:dyDescent="0.2">
      <c r="A77" s="74"/>
      <c r="B77" s="75" t="s">
        <v>169</v>
      </c>
      <c r="C77" s="76">
        <v>36203.599999999999</v>
      </c>
      <c r="D77" s="77">
        <v>2</v>
      </c>
      <c r="E77" s="76">
        <v>96715.93</v>
      </c>
      <c r="F77" s="77">
        <v>5</v>
      </c>
      <c r="G77" s="60">
        <v>132919.53</v>
      </c>
      <c r="H77" s="78">
        <v>7</v>
      </c>
    </row>
    <row r="78" spans="1:8" outlineLevel="3" x14ac:dyDescent="0.2">
      <c r="A78" s="74"/>
      <c r="B78" s="75" t="s">
        <v>168</v>
      </c>
      <c r="C78" s="76">
        <v>36203.599999999999</v>
      </c>
      <c r="D78" s="77">
        <v>2</v>
      </c>
      <c r="E78" s="76">
        <v>96715.93</v>
      </c>
      <c r="F78" s="77">
        <v>5</v>
      </c>
      <c r="G78" s="60">
        <v>132919.53</v>
      </c>
      <c r="H78" s="78">
        <v>7</v>
      </c>
    </row>
    <row r="79" spans="1:8" outlineLevel="2" x14ac:dyDescent="0.2">
      <c r="A79" s="73"/>
      <c r="B79" s="68" t="s">
        <v>59</v>
      </c>
      <c r="C79" s="69">
        <v>162916.20000000001</v>
      </c>
      <c r="D79" s="70">
        <v>9</v>
      </c>
      <c r="E79" s="69">
        <v>386863.72</v>
      </c>
      <c r="F79" s="71">
        <v>20</v>
      </c>
      <c r="G79" s="53">
        <v>549779.92000000004</v>
      </c>
      <c r="H79" s="72">
        <v>29</v>
      </c>
    </row>
    <row r="80" spans="1:8" outlineLevel="3" x14ac:dyDescent="0.2">
      <c r="A80" s="74"/>
      <c r="B80" s="75" t="s">
        <v>110</v>
      </c>
      <c r="C80" s="76">
        <v>54305.4</v>
      </c>
      <c r="D80" s="77">
        <v>3</v>
      </c>
      <c r="E80" s="76">
        <v>96715.93</v>
      </c>
      <c r="F80" s="77">
        <v>5</v>
      </c>
      <c r="G80" s="60">
        <v>151021.32999999999</v>
      </c>
      <c r="H80" s="78">
        <v>8</v>
      </c>
    </row>
    <row r="81" spans="1:8" outlineLevel="3" x14ac:dyDescent="0.2">
      <c r="A81" s="74"/>
      <c r="B81" s="75" t="s">
        <v>167</v>
      </c>
      <c r="C81" s="76">
        <v>36203.599999999999</v>
      </c>
      <c r="D81" s="77">
        <v>2</v>
      </c>
      <c r="E81" s="76">
        <v>96715.93</v>
      </c>
      <c r="F81" s="77">
        <v>5</v>
      </c>
      <c r="G81" s="60">
        <v>132919.53</v>
      </c>
      <c r="H81" s="78">
        <v>7</v>
      </c>
    </row>
    <row r="82" spans="1:8" outlineLevel="3" x14ac:dyDescent="0.2">
      <c r="A82" s="74"/>
      <c r="B82" s="75" t="s">
        <v>169</v>
      </c>
      <c r="C82" s="76">
        <v>36203.599999999999</v>
      </c>
      <c r="D82" s="77">
        <v>2</v>
      </c>
      <c r="E82" s="76">
        <v>96715.93</v>
      </c>
      <c r="F82" s="77">
        <v>5</v>
      </c>
      <c r="G82" s="60">
        <v>132919.53</v>
      </c>
      <c r="H82" s="78">
        <v>7</v>
      </c>
    </row>
    <row r="83" spans="1:8" outlineLevel="3" x14ac:dyDescent="0.2">
      <c r="A83" s="74"/>
      <c r="B83" s="75" t="s">
        <v>168</v>
      </c>
      <c r="C83" s="76">
        <v>36203.599999999999</v>
      </c>
      <c r="D83" s="77">
        <v>2</v>
      </c>
      <c r="E83" s="76">
        <v>96715.93</v>
      </c>
      <c r="F83" s="77">
        <v>5</v>
      </c>
      <c r="G83" s="60">
        <v>132919.53</v>
      </c>
      <c r="H83" s="78">
        <v>7</v>
      </c>
    </row>
    <row r="84" spans="1:8" x14ac:dyDescent="0.2">
      <c r="A84" s="120" t="s">
        <v>70</v>
      </c>
      <c r="B84" s="120"/>
      <c r="C84" s="44">
        <v>12736355.48</v>
      </c>
      <c r="D84" s="46">
        <v>707</v>
      </c>
      <c r="E84" s="44">
        <v>0</v>
      </c>
      <c r="F84" s="46">
        <v>0</v>
      </c>
      <c r="G84" s="44">
        <v>12736355.48</v>
      </c>
      <c r="H84" s="46">
        <v>707</v>
      </c>
    </row>
    <row r="85" spans="1:8" x14ac:dyDescent="0.2">
      <c r="G85" s="63"/>
      <c r="H85" s="18"/>
    </row>
    <row r="86" spans="1:8" x14ac:dyDescent="0.2">
      <c r="G86" s="63"/>
      <c r="H86" s="18"/>
    </row>
    <row r="87" spans="1:8" x14ac:dyDescent="0.2">
      <c r="G87" s="63"/>
      <c r="H87" s="18"/>
    </row>
    <row r="88" spans="1:8" x14ac:dyDescent="0.2">
      <c r="G88" s="63"/>
      <c r="H88" s="18"/>
    </row>
    <row r="89" spans="1:8" x14ac:dyDescent="0.2">
      <c r="G89" s="63"/>
      <c r="H89" s="18"/>
    </row>
    <row r="90" spans="1:8" x14ac:dyDescent="0.2">
      <c r="G90" s="63"/>
      <c r="H90" s="18"/>
    </row>
    <row r="91" spans="1:8" x14ac:dyDescent="0.2">
      <c r="G91" s="63"/>
      <c r="H91" s="18"/>
    </row>
    <row r="92" spans="1:8" x14ac:dyDescent="0.2">
      <c r="G92" s="63"/>
      <c r="H92" s="18"/>
    </row>
    <row r="93" spans="1:8" x14ac:dyDescent="0.2">
      <c r="G93" s="63"/>
      <c r="H93" s="18"/>
    </row>
    <row r="94" spans="1:8" x14ac:dyDescent="0.2">
      <c r="G94" s="63"/>
      <c r="H94" s="18"/>
    </row>
    <row r="95" spans="1:8" x14ac:dyDescent="0.2">
      <c r="G95" s="63"/>
      <c r="H95" s="18"/>
    </row>
    <row r="96" spans="1:8" x14ac:dyDescent="0.2">
      <c r="G96" s="63"/>
      <c r="H96" s="18"/>
    </row>
    <row r="97" spans="7:8" x14ac:dyDescent="0.2">
      <c r="G97" s="63"/>
      <c r="H97" s="18"/>
    </row>
    <row r="98" spans="7:8" x14ac:dyDescent="0.2">
      <c r="G98" s="63"/>
      <c r="H98" s="18"/>
    </row>
    <row r="99" spans="7:8" x14ac:dyDescent="0.2">
      <c r="G99" s="63"/>
      <c r="H99" s="18"/>
    </row>
    <row r="100" spans="7:8" x14ac:dyDescent="0.2">
      <c r="G100" s="63"/>
      <c r="H100" s="18"/>
    </row>
    <row r="101" spans="7:8" x14ac:dyDescent="0.2">
      <c r="G101" s="63"/>
      <c r="H101" s="18"/>
    </row>
  </sheetData>
  <mergeCells count="8">
    <mergeCell ref="F1:H1"/>
    <mergeCell ref="B2:H2"/>
    <mergeCell ref="A84:B84"/>
    <mergeCell ref="A3:A4"/>
    <mergeCell ref="B3:B4"/>
    <mergeCell ref="C3:D3"/>
    <mergeCell ref="E3:F3"/>
    <mergeCell ref="G3:H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G5" sqref="G5:H5"/>
    </sheetView>
  </sheetViews>
  <sheetFormatPr defaultRowHeight="11.25" outlineLevelRow="2" x14ac:dyDescent="0.2"/>
  <cols>
    <col min="1" max="1" width="9.33203125" style="13"/>
    <col min="2" max="2" width="27.83203125" style="13" customWidth="1"/>
    <col min="3" max="3" width="17" style="13" customWidth="1"/>
    <col min="4" max="4" width="9.33203125" style="13"/>
    <col min="5" max="5" width="13.5" style="13" customWidth="1"/>
    <col min="6" max="6" width="9.33203125" style="13"/>
    <col min="7" max="7" width="13.6640625" style="13" customWidth="1"/>
    <col min="8" max="16384" width="9.33203125" style="13"/>
  </cols>
  <sheetData>
    <row r="1" spans="1:8" s="5" customFormat="1" ht="45" customHeight="1" x14ac:dyDescent="0.25">
      <c r="A1" s="1"/>
      <c r="B1" s="2"/>
      <c r="C1" s="3"/>
      <c r="D1" s="4"/>
      <c r="E1" s="107" t="s">
        <v>125</v>
      </c>
      <c r="F1" s="107"/>
      <c r="G1" s="107"/>
      <c r="H1" s="107"/>
    </row>
    <row r="2" spans="1:8" s="5" customFormat="1" ht="57" customHeight="1" x14ac:dyDescent="0.25">
      <c r="A2" s="98" t="s">
        <v>124</v>
      </c>
      <c r="B2" s="98"/>
      <c r="C2" s="98"/>
      <c r="D2" s="98"/>
      <c r="E2" s="98"/>
      <c r="F2" s="98"/>
      <c r="G2" s="98"/>
      <c r="H2" s="98"/>
    </row>
    <row r="3" spans="1:8" s="8" customFormat="1" ht="28.5" customHeight="1" x14ac:dyDescent="0.2">
      <c r="A3" s="121" t="s">
        <v>115</v>
      </c>
      <c r="B3" s="121" t="s">
        <v>116</v>
      </c>
      <c r="C3" s="122" t="s">
        <v>117</v>
      </c>
      <c r="D3" s="122"/>
      <c r="E3" s="123" t="s">
        <v>118</v>
      </c>
      <c r="F3" s="123"/>
      <c r="G3" s="124" t="s">
        <v>119</v>
      </c>
      <c r="H3" s="124"/>
    </row>
    <row r="4" spans="1:8" s="8" customFormat="1" ht="36" x14ac:dyDescent="0.2">
      <c r="A4" s="121"/>
      <c r="B4" s="121"/>
      <c r="C4" s="9" t="s">
        <v>120</v>
      </c>
      <c r="D4" s="10" t="s">
        <v>123</v>
      </c>
      <c r="E4" s="11" t="s">
        <v>120</v>
      </c>
      <c r="F4" s="10" t="s">
        <v>123</v>
      </c>
      <c r="G4" s="9" t="s">
        <v>120</v>
      </c>
      <c r="H4" s="10" t="s">
        <v>123</v>
      </c>
    </row>
    <row r="5" spans="1:8" ht="21" x14ac:dyDescent="0.2">
      <c r="A5" s="66" t="s">
        <v>112</v>
      </c>
      <c r="B5" s="66" t="s">
        <v>14</v>
      </c>
      <c r="C5" s="44">
        <v>9397052.7300000004</v>
      </c>
      <c r="D5" s="46">
        <v>12620</v>
      </c>
      <c r="E5" s="44">
        <v>-39646.800000000003</v>
      </c>
      <c r="F5" s="45">
        <v>-60</v>
      </c>
      <c r="G5" s="44">
        <v>9357405.9299999997</v>
      </c>
      <c r="H5" s="46">
        <v>12560</v>
      </c>
    </row>
    <row r="6" spans="1:8" outlineLevel="1" x14ac:dyDescent="0.2">
      <c r="A6" s="67"/>
      <c r="B6" s="68" t="s">
        <v>113</v>
      </c>
      <c r="C6" s="69">
        <v>9397052.7300000004</v>
      </c>
      <c r="D6" s="71">
        <v>12620</v>
      </c>
      <c r="E6" s="69">
        <v>-39646.800000000003</v>
      </c>
      <c r="F6" s="70">
        <v>-60</v>
      </c>
      <c r="G6" s="53">
        <v>9357405.9299999997</v>
      </c>
      <c r="H6" s="72">
        <v>12560</v>
      </c>
    </row>
    <row r="7" spans="1:8" outlineLevel="2" x14ac:dyDescent="0.2">
      <c r="A7" s="81"/>
      <c r="B7" s="75" t="s">
        <v>61</v>
      </c>
      <c r="C7" s="76">
        <v>676303.45</v>
      </c>
      <c r="D7" s="77">
        <v>902</v>
      </c>
      <c r="E7" s="76">
        <v>-39646.800000000003</v>
      </c>
      <c r="F7" s="77">
        <v>-60</v>
      </c>
      <c r="G7" s="60">
        <v>636656.65</v>
      </c>
      <c r="H7" s="78">
        <v>842</v>
      </c>
    </row>
    <row r="8" spans="1:8" outlineLevel="2" x14ac:dyDescent="0.2">
      <c r="A8" s="81"/>
      <c r="B8" s="75" t="s">
        <v>62</v>
      </c>
      <c r="C8" s="76">
        <v>676303.45</v>
      </c>
      <c r="D8" s="77">
        <v>902</v>
      </c>
      <c r="E8" s="76">
        <v>0</v>
      </c>
      <c r="F8" s="77">
        <v>0</v>
      </c>
      <c r="G8" s="60">
        <v>676303.45</v>
      </c>
      <c r="H8" s="78">
        <v>902</v>
      </c>
    </row>
    <row r="9" spans="1:8" outlineLevel="2" x14ac:dyDescent="0.2">
      <c r="A9" s="81"/>
      <c r="B9" s="75" t="s">
        <v>63</v>
      </c>
      <c r="C9" s="76">
        <v>676303.45</v>
      </c>
      <c r="D9" s="77">
        <v>902</v>
      </c>
      <c r="E9" s="76">
        <v>0</v>
      </c>
      <c r="F9" s="77">
        <v>0</v>
      </c>
      <c r="G9" s="60">
        <v>676303.45</v>
      </c>
      <c r="H9" s="78">
        <v>902</v>
      </c>
    </row>
    <row r="10" spans="1:8" outlineLevel="2" x14ac:dyDescent="0.2">
      <c r="A10" s="81"/>
      <c r="B10" s="75" t="s">
        <v>64</v>
      </c>
      <c r="C10" s="76">
        <v>676303.45</v>
      </c>
      <c r="D10" s="77">
        <v>902</v>
      </c>
      <c r="E10" s="76">
        <v>0</v>
      </c>
      <c r="F10" s="77">
        <v>0</v>
      </c>
      <c r="G10" s="60">
        <v>676303.45</v>
      </c>
      <c r="H10" s="78">
        <v>902</v>
      </c>
    </row>
    <row r="11" spans="1:8" outlineLevel="2" x14ac:dyDescent="0.2">
      <c r="A11" s="81"/>
      <c r="B11" s="75" t="s">
        <v>65</v>
      </c>
      <c r="C11" s="76">
        <v>676303.45</v>
      </c>
      <c r="D11" s="77">
        <v>902</v>
      </c>
      <c r="E11" s="76">
        <v>0</v>
      </c>
      <c r="F11" s="77">
        <v>0</v>
      </c>
      <c r="G11" s="60">
        <v>676303.45</v>
      </c>
      <c r="H11" s="78">
        <v>902</v>
      </c>
    </row>
    <row r="12" spans="1:8" outlineLevel="2" x14ac:dyDescent="0.2">
      <c r="A12" s="81"/>
      <c r="B12" s="75" t="s">
        <v>66</v>
      </c>
      <c r="C12" s="76">
        <v>1176303.45</v>
      </c>
      <c r="D12" s="79">
        <v>1571</v>
      </c>
      <c r="E12" s="76">
        <v>0</v>
      </c>
      <c r="F12" s="77">
        <v>0</v>
      </c>
      <c r="G12" s="60">
        <v>1176303.45</v>
      </c>
      <c r="H12" s="78">
        <v>1571</v>
      </c>
    </row>
    <row r="13" spans="1:8" outlineLevel="2" x14ac:dyDescent="0.2">
      <c r="A13" s="81"/>
      <c r="B13" s="75" t="s">
        <v>67</v>
      </c>
      <c r="C13" s="76">
        <v>676303.45</v>
      </c>
      <c r="D13" s="77">
        <v>902</v>
      </c>
      <c r="E13" s="76">
        <v>0</v>
      </c>
      <c r="F13" s="77">
        <v>0</v>
      </c>
      <c r="G13" s="60">
        <v>676303.45</v>
      </c>
      <c r="H13" s="78">
        <v>902</v>
      </c>
    </row>
    <row r="14" spans="1:8" outlineLevel="2" x14ac:dyDescent="0.2">
      <c r="A14" s="81"/>
      <c r="B14" s="75" t="s">
        <v>68</v>
      </c>
      <c r="C14" s="76">
        <v>1030577.67</v>
      </c>
      <c r="D14" s="79">
        <v>1430</v>
      </c>
      <c r="E14" s="76">
        <v>0</v>
      </c>
      <c r="F14" s="77">
        <v>0</v>
      </c>
      <c r="G14" s="60">
        <v>1030577.67</v>
      </c>
      <c r="H14" s="78">
        <v>1430</v>
      </c>
    </row>
    <row r="15" spans="1:8" outlineLevel="2" x14ac:dyDescent="0.2">
      <c r="A15" s="81"/>
      <c r="B15" s="75" t="s">
        <v>69</v>
      </c>
      <c r="C15" s="76">
        <v>783462.61</v>
      </c>
      <c r="D15" s="79">
        <v>1052</v>
      </c>
      <c r="E15" s="76">
        <v>0</v>
      </c>
      <c r="F15" s="77">
        <v>0</v>
      </c>
      <c r="G15" s="60">
        <v>783462.61</v>
      </c>
      <c r="H15" s="78">
        <v>1052</v>
      </c>
    </row>
    <row r="16" spans="1:8" outlineLevel="2" x14ac:dyDescent="0.2">
      <c r="A16" s="81"/>
      <c r="B16" s="75" t="s">
        <v>57</v>
      </c>
      <c r="C16" s="76">
        <v>783462.61</v>
      </c>
      <c r="D16" s="79">
        <v>1052</v>
      </c>
      <c r="E16" s="76">
        <v>0</v>
      </c>
      <c r="F16" s="77">
        <v>0</v>
      </c>
      <c r="G16" s="60">
        <v>783462.61</v>
      </c>
      <c r="H16" s="78">
        <v>1052</v>
      </c>
    </row>
    <row r="17" spans="1:8" outlineLevel="2" x14ac:dyDescent="0.2">
      <c r="A17" s="81"/>
      <c r="B17" s="75" t="s">
        <v>58</v>
      </c>
      <c r="C17" s="76">
        <v>783462.61</v>
      </c>
      <c r="D17" s="79">
        <v>1052</v>
      </c>
      <c r="E17" s="76">
        <v>0</v>
      </c>
      <c r="F17" s="77">
        <v>0</v>
      </c>
      <c r="G17" s="60">
        <v>783462.61</v>
      </c>
      <c r="H17" s="78">
        <v>1052</v>
      </c>
    </row>
    <row r="18" spans="1:8" outlineLevel="2" x14ac:dyDescent="0.2">
      <c r="A18" s="81"/>
      <c r="B18" s="75" t="s">
        <v>59</v>
      </c>
      <c r="C18" s="76">
        <v>781963.08</v>
      </c>
      <c r="D18" s="79">
        <v>1051</v>
      </c>
      <c r="E18" s="76">
        <v>0</v>
      </c>
      <c r="F18" s="77">
        <v>0</v>
      </c>
      <c r="G18" s="60">
        <v>781963.08</v>
      </c>
      <c r="H18" s="78">
        <v>1051</v>
      </c>
    </row>
    <row r="19" spans="1:8" x14ac:dyDescent="0.2">
      <c r="A19" s="66">
        <v>560065</v>
      </c>
      <c r="B19" s="66" t="s">
        <v>27</v>
      </c>
      <c r="C19" s="44"/>
      <c r="D19" s="46"/>
      <c r="E19" s="44">
        <v>39646.800000000003</v>
      </c>
      <c r="F19" s="45">
        <v>60</v>
      </c>
      <c r="G19" s="44">
        <v>39646.800000000003</v>
      </c>
      <c r="H19" s="46">
        <v>60</v>
      </c>
    </row>
    <row r="20" spans="1:8" x14ac:dyDescent="0.2">
      <c r="A20" s="82"/>
      <c r="B20" s="68" t="s">
        <v>113</v>
      </c>
      <c r="C20" s="53"/>
      <c r="D20" s="72"/>
      <c r="E20" s="53">
        <v>39646.800000000003</v>
      </c>
      <c r="F20" s="54">
        <v>60</v>
      </c>
      <c r="G20" s="53">
        <v>39646.800000000003</v>
      </c>
      <c r="H20" s="72">
        <v>60</v>
      </c>
    </row>
    <row r="21" spans="1:8" outlineLevel="2" x14ac:dyDescent="0.2">
      <c r="A21" s="81"/>
      <c r="B21" s="75" t="s">
        <v>57</v>
      </c>
      <c r="C21" s="76"/>
      <c r="D21" s="79"/>
      <c r="E21" s="76">
        <v>13215.6</v>
      </c>
      <c r="F21" s="77">
        <v>20</v>
      </c>
      <c r="G21" s="60">
        <v>13215.6</v>
      </c>
      <c r="H21" s="78">
        <v>20</v>
      </c>
    </row>
    <row r="22" spans="1:8" outlineLevel="2" x14ac:dyDescent="0.2">
      <c r="A22" s="81"/>
      <c r="B22" s="75" t="s">
        <v>58</v>
      </c>
      <c r="C22" s="76"/>
      <c r="D22" s="79"/>
      <c r="E22" s="76">
        <v>13215.6</v>
      </c>
      <c r="F22" s="77">
        <v>20</v>
      </c>
      <c r="G22" s="60">
        <v>13215.6</v>
      </c>
      <c r="H22" s="78">
        <v>20</v>
      </c>
    </row>
    <row r="23" spans="1:8" outlineLevel="2" x14ac:dyDescent="0.2">
      <c r="A23" s="81"/>
      <c r="B23" s="75" t="s">
        <v>59</v>
      </c>
      <c r="C23" s="76"/>
      <c r="D23" s="79"/>
      <c r="E23" s="76">
        <v>13215.6</v>
      </c>
      <c r="F23" s="77">
        <v>20</v>
      </c>
      <c r="G23" s="60">
        <v>13215.6</v>
      </c>
      <c r="H23" s="78">
        <v>20</v>
      </c>
    </row>
    <row r="24" spans="1:8" x14ac:dyDescent="0.2">
      <c r="A24" s="120" t="s">
        <v>70</v>
      </c>
      <c r="B24" s="120"/>
      <c r="C24" s="44">
        <v>9397052.7300000004</v>
      </c>
      <c r="D24" s="46">
        <v>12620</v>
      </c>
      <c r="E24" s="44">
        <v>0</v>
      </c>
      <c r="F24" s="45">
        <v>0</v>
      </c>
      <c r="G24" s="44">
        <v>9397052.7300000004</v>
      </c>
      <c r="H24" s="46">
        <v>12620</v>
      </c>
    </row>
  </sheetData>
  <mergeCells count="8">
    <mergeCell ref="E1:H1"/>
    <mergeCell ref="A24:B24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tabSelected="1" view="pageBreakPreview" topLeftCell="A22" zoomScale="150" zoomScaleNormal="100" zoomScaleSheetLayoutView="150" workbookViewId="0">
      <selection activeCell="M46" sqref="M46:N46"/>
    </sheetView>
  </sheetViews>
  <sheetFormatPr defaultColWidth="10.5" defaultRowHeight="11.25" outlineLevelRow="3" x14ac:dyDescent="0.2"/>
  <cols>
    <col min="1" max="1" width="10.1640625" style="18" customWidth="1"/>
    <col min="2" max="2" width="25.6640625" style="18" customWidth="1"/>
    <col min="3" max="3" width="14.33203125" style="18" customWidth="1"/>
    <col min="4" max="4" width="7.6640625" style="18" customWidth="1"/>
    <col min="5" max="5" width="14.6640625" style="63" customWidth="1"/>
    <col min="6" max="6" width="12" style="18" customWidth="1"/>
    <col min="7" max="7" width="16.83203125" style="63" customWidth="1"/>
    <col min="8" max="8" width="13.1640625" style="18" customWidth="1"/>
    <col min="9" max="16384" width="10.5" style="13"/>
  </cols>
  <sheetData>
    <row r="1" spans="1:8" s="5" customFormat="1" ht="45" customHeight="1" x14ac:dyDescent="0.25">
      <c r="A1" s="1"/>
      <c r="B1" s="2"/>
      <c r="C1" s="3"/>
      <c r="D1" s="4"/>
      <c r="F1" s="107" t="s">
        <v>122</v>
      </c>
      <c r="G1" s="107"/>
      <c r="H1" s="107"/>
    </row>
    <row r="2" spans="1:8" s="5" customFormat="1" ht="57" customHeight="1" x14ac:dyDescent="0.25">
      <c r="A2" s="125" t="s">
        <v>114</v>
      </c>
      <c r="B2" s="98"/>
      <c r="C2" s="98"/>
      <c r="D2" s="98"/>
      <c r="E2" s="98"/>
      <c r="F2" s="98"/>
      <c r="G2" s="98"/>
      <c r="H2" s="98"/>
    </row>
    <row r="3" spans="1:8" s="5" customFormat="1" ht="15.75" x14ac:dyDescent="0.25">
      <c r="A3" s="126" t="s">
        <v>115</v>
      </c>
      <c r="B3" s="126" t="s">
        <v>116</v>
      </c>
      <c r="C3" s="127" t="s">
        <v>117</v>
      </c>
      <c r="D3" s="127"/>
      <c r="E3" s="128" t="s">
        <v>118</v>
      </c>
      <c r="F3" s="128"/>
      <c r="G3" s="129" t="s">
        <v>119</v>
      </c>
      <c r="H3" s="129"/>
    </row>
    <row r="4" spans="1:8" s="5" customFormat="1" ht="25.5" x14ac:dyDescent="0.25">
      <c r="A4" s="126"/>
      <c r="B4" s="126"/>
      <c r="C4" s="6" t="s">
        <v>120</v>
      </c>
      <c r="D4" s="6" t="s">
        <v>121</v>
      </c>
      <c r="E4" s="7" t="s">
        <v>120</v>
      </c>
      <c r="F4" s="6" t="s">
        <v>121</v>
      </c>
      <c r="G4" s="6" t="s">
        <v>120</v>
      </c>
      <c r="H4" s="6" t="s">
        <v>121</v>
      </c>
    </row>
    <row r="5" spans="1:8" x14ac:dyDescent="0.2">
      <c r="A5" s="66" t="s">
        <v>108</v>
      </c>
      <c r="B5" s="66" t="s">
        <v>41</v>
      </c>
      <c r="C5" s="44">
        <v>352671.86</v>
      </c>
      <c r="D5" s="45">
        <v>281</v>
      </c>
      <c r="E5" s="44">
        <v>-173198.28</v>
      </c>
      <c r="F5" s="46">
        <v>-138</v>
      </c>
      <c r="G5" s="44">
        <v>179473.58</v>
      </c>
      <c r="H5" s="45">
        <v>143</v>
      </c>
    </row>
    <row r="6" spans="1:8" outlineLevel="1" x14ac:dyDescent="0.2">
      <c r="A6" s="67"/>
      <c r="B6" s="68" t="s">
        <v>109</v>
      </c>
      <c r="C6" s="69">
        <v>352671.86</v>
      </c>
      <c r="D6" s="70">
        <v>281</v>
      </c>
      <c r="E6" s="69">
        <v>-173198.28</v>
      </c>
      <c r="F6" s="71">
        <v>-138</v>
      </c>
      <c r="G6" s="53">
        <v>179473.58</v>
      </c>
      <c r="H6" s="54">
        <v>143</v>
      </c>
    </row>
    <row r="7" spans="1:8" outlineLevel="2" x14ac:dyDescent="0.2">
      <c r="A7" s="73"/>
      <c r="B7" s="68" t="s">
        <v>64</v>
      </c>
      <c r="C7" s="69">
        <v>39185.760000000002</v>
      </c>
      <c r="D7" s="70">
        <v>31</v>
      </c>
      <c r="E7" s="69">
        <v>-39185.760000000002</v>
      </c>
      <c r="F7" s="71">
        <v>-31</v>
      </c>
      <c r="G7" s="53">
        <v>0</v>
      </c>
      <c r="H7" s="54">
        <v>0</v>
      </c>
    </row>
    <row r="8" spans="1:8" outlineLevel="3" x14ac:dyDescent="0.2">
      <c r="A8" s="74"/>
      <c r="B8" s="75" t="s">
        <v>110</v>
      </c>
      <c r="C8" s="76">
        <v>39185.760000000002</v>
      </c>
      <c r="D8" s="77">
        <v>31</v>
      </c>
      <c r="E8" s="76">
        <v>-39185.760000000002</v>
      </c>
      <c r="F8" s="79">
        <v>-31</v>
      </c>
      <c r="G8" s="60">
        <v>0</v>
      </c>
      <c r="H8" s="61">
        <v>0</v>
      </c>
    </row>
    <row r="9" spans="1:8" outlineLevel="2" x14ac:dyDescent="0.2">
      <c r="A9" s="73"/>
      <c r="B9" s="68" t="s">
        <v>65</v>
      </c>
      <c r="C9" s="69">
        <v>39185.760000000002</v>
      </c>
      <c r="D9" s="70">
        <v>31</v>
      </c>
      <c r="E9" s="69">
        <v>-39185.760000000002</v>
      </c>
      <c r="F9" s="71">
        <v>-31</v>
      </c>
      <c r="G9" s="53">
        <v>0</v>
      </c>
      <c r="H9" s="54">
        <v>0</v>
      </c>
    </row>
    <row r="10" spans="1:8" outlineLevel="3" x14ac:dyDescent="0.2">
      <c r="A10" s="74"/>
      <c r="B10" s="75" t="s">
        <v>110</v>
      </c>
      <c r="C10" s="76">
        <v>39185.760000000002</v>
      </c>
      <c r="D10" s="77">
        <v>31</v>
      </c>
      <c r="E10" s="76">
        <v>-39185.760000000002</v>
      </c>
      <c r="F10" s="79">
        <v>-31</v>
      </c>
      <c r="G10" s="60">
        <v>0</v>
      </c>
      <c r="H10" s="61">
        <v>0</v>
      </c>
    </row>
    <row r="11" spans="1:8" outlineLevel="2" x14ac:dyDescent="0.2">
      <c r="A11" s="73"/>
      <c r="B11" s="68" t="s">
        <v>66</v>
      </c>
      <c r="C11" s="69">
        <v>39185.760000000002</v>
      </c>
      <c r="D11" s="70">
        <v>31</v>
      </c>
      <c r="E11" s="69">
        <v>-39185.760000000002</v>
      </c>
      <c r="F11" s="71">
        <v>-31</v>
      </c>
      <c r="G11" s="53">
        <v>0</v>
      </c>
      <c r="H11" s="54">
        <v>0</v>
      </c>
    </row>
    <row r="12" spans="1:8" outlineLevel="3" x14ac:dyDescent="0.2">
      <c r="A12" s="74"/>
      <c r="B12" s="75" t="s">
        <v>110</v>
      </c>
      <c r="C12" s="76">
        <v>39185.760000000002</v>
      </c>
      <c r="D12" s="77">
        <v>31</v>
      </c>
      <c r="E12" s="76">
        <v>-39185.760000000002</v>
      </c>
      <c r="F12" s="79">
        <v>-31</v>
      </c>
      <c r="G12" s="60">
        <v>0</v>
      </c>
      <c r="H12" s="61">
        <v>0</v>
      </c>
    </row>
    <row r="13" spans="1:8" outlineLevel="2" x14ac:dyDescent="0.2">
      <c r="A13" s="73"/>
      <c r="B13" s="68" t="s">
        <v>67</v>
      </c>
      <c r="C13" s="69">
        <v>39185.760000000002</v>
      </c>
      <c r="D13" s="70">
        <v>31</v>
      </c>
      <c r="E13" s="69">
        <v>-39185.760000000002</v>
      </c>
      <c r="F13" s="71">
        <v>-31</v>
      </c>
      <c r="G13" s="53">
        <v>0</v>
      </c>
      <c r="H13" s="54">
        <v>0</v>
      </c>
    </row>
    <row r="14" spans="1:8" outlineLevel="3" x14ac:dyDescent="0.2">
      <c r="A14" s="74"/>
      <c r="B14" s="75" t="s">
        <v>110</v>
      </c>
      <c r="C14" s="76">
        <v>39185.760000000002</v>
      </c>
      <c r="D14" s="77">
        <v>31</v>
      </c>
      <c r="E14" s="76">
        <v>-39185.760000000002</v>
      </c>
      <c r="F14" s="79">
        <v>-31</v>
      </c>
      <c r="G14" s="60">
        <v>0</v>
      </c>
      <c r="H14" s="61">
        <v>0</v>
      </c>
    </row>
    <row r="15" spans="1:8" outlineLevel="2" x14ac:dyDescent="0.2">
      <c r="A15" s="73"/>
      <c r="B15" s="68" t="s">
        <v>68</v>
      </c>
      <c r="C15" s="69">
        <v>39185.760000000002</v>
      </c>
      <c r="D15" s="70">
        <v>31</v>
      </c>
      <c r="E15" s="69">
        <v>-16455.240000000002</v>
      </c>
      <c r="F15" s="71">
        <v>-14</v>
      </c>
      <c r="G15" s="53">
        <v>22730.52</v>
      </c>
      <c r="H15" s="54">
        <v>17</v>
      </c>
    </row>
    <row r="16" spans="1:8" outlineLevel="3" x14ac:dyDescent="0.2">
      <c r="A16" s="74"/>
      <c r="B16" s="75" t="s">
        <v>110</v>
      </c>
      <c r="C16" s="76">
        <v>39185.760000000002</v>
      </c>
      <c r="D16" s="77">
        <v>31</v>
      </c>
      <c r="E16" s="76">
        <v>-16455.240000000002</v>
      </c>
      <c r="F16" s="77">
        <v>-14</v>
      </c>
      <c r="G16" s="60">
        <v>22730.52</v>
      </c>
      <c r="H16" s="61">
        <v>17</v>
      </c>
    </row>
    <row r="17" spans="1:8" outlineLevel="2" x14ac:dyDescent="0.2">
      <c r="A17" s="73"/>
      <c r="B17" s="68" t="s">
        <v>69</v>
      </c>
      <c r="C17" s="69">
        <v>39185.760000000002</v>
      </c>
      <c r="D17" s="70">
        <v>31</v>
      </c>
      <c r="E17" s="69">
        <v>0</v>
      </c>
      <c r="F17" s="71">
        <v>0</v>
      </c>
      <c r="G17" s="53">
        <v>39185.760000000002</v>
      </c>
      <c r="H17" s="54">
        <v>31</v>
      </c>
    </row>
    <row r="18" spans="1:8" outlineLevel="3" x14ac:dyDescent="0.2">
      <c r="A18" s="74"/>
      <c r="B18" s="75" t="s">
        <v>110</v>
      </c>
      <c r="C18" s="76">
        <v>39185.760000000002</v>
      </c>
      <c r="D18" s="77">
        <v>31</v>
      </c>
      <c r="E18" s="76"/>
      <c r="F18" s="77"/>
      <c r="G18" s="60">
        <v>39185.760000000002</v>
      </c>
      <c r="H18" s="61">
        <v>31</v>
      </c>
    </row>
    <row r="19" spans="1:8" outlineLevel="2" x14ac:dyDescent="0.2">
      <c r="A19" s="73"/>
      <c r="B19" s="68" t="s">
        <v>57</v>
      </c>
      <c r="C19" s="69">
        <v>39185.760000000002</v>
      </c>
      <c r="D19" s="70">
        <v>31</v>
      </c>
      <c r="E19" s="69">
        <v>0</v>
      </c>
      <c r="F19" s="71">
        <v>0</v>
      </c>
      <c r="G19" s="53">
        <v>39185.760000000002</v>
      </c>
      <c r="H19" s="54">
        <v>31</v>
      </c>
    </row>
    <row r="20" spans="1:8" outlineLevel="3" x14ac:dyDescent="0.2">
      <c r="A20" s="74"/>
      <c r="B20" s="75" t="s">
        <v>110</v>
      </c>
      <c r="C20" s="76">
        <v>39185.760000000002</v>
      </c>
      <c r="D20" s="77">
        <v>31</v>
      </c>
      <c r="E20" s="76"/>
      <c r="F20" s="77"/>
      <c r="G20" s="60">
        <v>39185.760000000002</v>
      </c>
      <c r="H20" s="61">
        <v>31</v>
      </c>
    </row>
    <row r="21" spans="1:8" outlineLevel="2" x14ac:dyDescent="0.2">
      <c r="A21" s="73"/>
      <c r="B21" s="68" t="s">
        <v>58</v>
      </c>
      <c r="C21" s="69">
        <v>39185.760000000002</v>
      </c>
      <c r="D21" s="70">
        <v>32</v>
      </c>
      <c r="E21" s="69">
        <v>0</v>
      </c>
      <c r="F21" s="71">
        <v>0</v>
      </c>
      <c r="G21" s="53">
        <v>39185.760000000002</v>
      </c>
      <c r="H21" s="54">
        <v>32</v>
      </c>
    </row>
    <row r="22" spans="1:8" outlineLevel="3" x14ac:dyDescent="0.2">
      <c r="A22" s="74"/>
      <c r="B22" s="75" t="s">
        <v>110</v>
      </c>
      <c r="C22" s="76">
        <v>39185.760000000002</v>
      </c>
      <c r="D22" s="77">
        <v>32</v>
      </c>
      <c r="E22" s="76"/>
      <c r="F22" s="77"/>
      <c r="G22" s="60">
        <v>39185.760000000002</v>
      </c>
      <c r="H22" s="61">
        <v>32</v>
      </c>
    </row>
    <row r="23" spans="1:8" outlineLevel="2" x14ac:dyDescent="0.2">
      <c r="A23" s="73"/>
      <c r="B23" s="68" t="s">
        <v>59</v>
      </c>
      <c r="C23" s="69">
        <v>39185.78</v>
      </c>
      <c r="D23" s="70">
        <v>32</v>
      </c>
      <c r="E23" s="69">
        <v>0</v>
      </c>
      <c r="F23" s="71">
        <v>0</v>
      </c>
      <c r="G23" s="53">
        <v>39185.78</v>
      </c>
      <c r="H23" s="54">
        <v>32</v>
      </c>
    </row>
    <row r="24" spans="1:8" outlineLevel="3" x14ac:dyDescent="0.2">
      <c r="A24" s="74"/>
      <c r="B24" s="75" t="s">
        <v>110</v>
      </c>
      <c r="C24" s="76">
        <v>39185.78</v>
      </c>
      <c r="D24" s="77">
        <v>32</v>
      </c>
      <c r="E24" s="76"/>
      <c r="F24" s="77"/>
      <c r="G24" s="60">
        <v>39185.78</v>
      </c>
      <c r="H24" s="61">
        <v>32</v>
      </c>
    </row>
    <row r="25" spans="1:8" x14ac:dyDescent="0.2">
      <c r="A25" s="66">
        <v>560075</v>
      </c>
      <c r="B25" s="66" t="s">
        <v>35</v>
      </c>
      <c r="C25" s="44"/>
      <c r="D25" s="45"/>
      <c r="E25" s="44">
        <v>37651.800000000003</v>
      </c>
      <c r="F25" s="46">
        <v>30</v>
      </c>
      <c r="G25" s="44">
        <v>37651.800000000003</v>
      </c>
      <c r="H25" s="45">
        <v>30</v>
      </c>
    </row>
    <row r="26" spans="1:8" outlineLevel="1" x14ac:dyDescent="0.2">
      <c r="A26" s="67"/>
      <c r="B26" s="68" t="s">
        <v>109</v>
      </c>
      <c r="C26" s="69"/>
      <c r="D26" s="70"/>
      <c r="E26" s="69">
        <v>37651.800000000003</v>
      </c>
      <c r="F26" s="71">
        <v>30</v>
      </c>
      <c r="G26" s="53">
        <v>37651.800000000003</v>
      </c>
      <c r="H26" s="54">
        <v>30</v>
      </c>
    </row>
    <row r="27" spans="1:8" outlineLevel="2" x14ac:dyDescent="0.2">
      <c r="A27" s="73"/>
      <c r="B27" s="68" t="s">
        <v>57</v>
      </c>
      <c r="C27" s="69"/>
      <c r="D27" s="70"/>
      <c r="E27" s="69">
        <v>12550.6</v>
      </c>
      <c r="F27" s="71">
        <v>10</v>
      </c>
      <c r="G27" s="53">
        <v>12550.6</v>
      </c>
      <c r="H27" s="54">
        <v>10</v>
      </c>
    </row>
    <row r="28" spans="1:8" outlineLevel="3" x14ac:dyDescent="0.2">
      <c r="A28" s="74"/>
      <c r="B28" s="75" t="s">
        <v>110</v>
      </c>
      <c r="C28" s="76"/>
      <c r="D28" s="77"/>
      <c r="E28" s="76">
        <v>12550.6</v>
      </c>
      <c r="F28" s="77">
        <v>10</v>
      </c>
      <c r="G28" s="60">
        <v>12550.6</v>
      </c>
      <c r="H28" s="61">
        <v>10</v>
      </c>
    </row>
    <row r="29" spans="1:8" outlineLevel="2" x14ac:dyDescent="0.2">
      <c r="A29" s="73"/>
      <c r="B29" s="68" t="s">
        <v>58</v>
      </c>
      <c r="C29" s="69"/>
      <c r="D29" s="70"/>
      <c r="E29" s="69">
        <v>12550.6</v>
      </c>
      <c r="F29" s="71">
        <v>10</v>
      </c>
      <c r="G29" s="53">
        <v>12550.6</v>
      </c>
      <c r="H29" s="54">
        <v>10</v>
      </c>
    </row>
    <row r="30" spans="1:8" outlineLevel="3" x14ac:dyDescent="0.2">
      <c r="A30" s="74"/>
      <c r="B30" s="75" t="s">
        <v>110</v>
      </c>
      <c r="C30" s="76"/>
      <c r="D30" s="77"/>
      <c r="E30" s="76">
        <v>12550.6</v>
      </c>
      <c r="F30" s="77">
        <v>10</v>
      </c>
      <c r="G30" s="60">
        <v>12550.6</v>
      </c>
      <c r="H30" s="61">
        <v>10</v>
      </c>
    </row>
    <row r="31" spans="1:8" outlineLevel="2" x14ac:dyDescent="0.2">
      <c r="A31" s="73"/>
      <c r="B31" s="68" t="s">
        <v>59</v>
      </c>
      <c r="C31" s="69"/>
      <c r="D31" s="70"/>
      <c r="E31" s="69">
        <v>12550.6</v>
      </c>
      <c r="F31" s="71">
        <v>10</v>
      </c>
      <c r="G31" s="53">
        <v>12550.6</v>
      </c>
      <c r="H31" s="54">
        <v>10</v>
      </c>
    </row>
    <row r="32" spans="1:8" outlineLevel="3" x14ac:dyDescent="0.2">
      <c r="A32" s="74"/>
      <c r="B32" s="75" t="s">
        <v>110</v>
      </c>
      <c r="C32" s="76"/>
      <c r="D32" s="77"/>
      <c r="E32" s="76">
        <v>12550.6</v>
      </c>
      <c r="F32" s="77">
        <v>10</v>
      </c>
      <c r="G32" s="60">
        <v>12550.6</v>
      </c>
      <c r="H32" s="61">
        <v>10</v>
      </c>
    </row>
    <row r="33" spans="1:8" x14ac:dyDescent="0.2">
      <c r="A33" s="66">
        <v>560074</v>
      </c>
      <c r="B33" s="66" t="s">
        <v>34</v>
      </c>
      <c r="C33" s="44"/>
      <c r="D33" s="45"/>
      <c r="E33" s="44">
        <v>35141.68</v>
      </c>
      <c r="F33" s="46">
        <v>28</v>
      </c>
      <c r="G33" s="44">
        <v>35141.68</v>
      </c>
      <c r="H33" s="45">
        <v>28</v>
      </c>
    </row>
    <row r="34" spans="1:8" outlineLevel="1" x14ac:dyDescent="0.2">
      <c r="A34" s="67"/>
      <c r="B34" s="68" t="s">
        <v>109</v>
      </c>
      <c r="C34" s="69"/>
      <c r="D34" s="70"/>
      <c r="E34" s="69">
        <v>35141.68</v>
      </c>
      <c r="F34" s="71">
        <v>28</v>
      </c>
      <c r="G34" s="53">
        <v>35141.68</v>
      </c>
      <c r="H34" s="54">
        <v>28</v>
      </c>
    </row>
    <row r="35" spans="1:8" outlineLevel="2" x14ac:dyDescent="0.2">
      <c r="A35" s="73"/>
      <c r="B35" s="68" t="s">
        <v>57</v>
      </c>
      <c r="C35" s="69"/>
      <c r="D35" s="70"/>
      <c r="E35" s="69">
        <v>11713.89</v>
      </c>
      <c r="F35" s="71">
        <v>9</v>
      </c>
      <c r="G35" s="53">
        <v>11713.89</v>
      </c>
      <c r="H35" s="54">
        <v>9</v>
      </c>
    </row>
    <row r="36" spans="1:8" outlineLevel="3" x14ac:dyDescent="0.2">
      <c r="A36" s="74"/>
      <c r="B36" s="75" t="s">
        <v>110</v>
      </c>
      <c r="C36" s="76"/>
      <c r="D36" s="77"/>
      <c r="E36" s="76">
        <v>11713.89</v>
      </c>
      <c r="F36" s="77">
        <v>9</v>
      </c>
      <c r="G36" s="60">
        <v>11713.89</v>
      </c>
      <c r="H36" s="61">
        <v>9</v>
      </c>
    </row>
    <row r="37" spans="1:8" outlineLevel="2" x14ac:dyDescent="0.2">
      <c r="A37" s="73"/>
      <c r="B37" s="68" t="s">
        <v>58</v>
      </c>
      <c r="C37" s="69"/>
      <c r="D37" s="70"/>
      <c r="E37" s="69">
        <v>11713.89</v>
      </c>
      <c r="F37" s="71">
        <v>9</v>
      </c>
      <c r="G37" s="53">
        <v>11713.89</v>
      </c>
      <c r="H37" s="54">
        <v>9</v>
      </c>
    </row>
    <row r="38" spans="1:8" outlineLevel="3" x14ac:dyDescent="0.2">
      <c r="A38" s="74"/>
      <c r="B38" s="75" t="s">
        <v>110</v>
      </c>
      <c r="C38" s="76"/>
      <c r="D38" s="77"/>
      <c r="E38" s="76">
        <v>11713.89</v>
      </c>
      <c r="F38" s="77">
        <v>9</v>
      </c>
      <c r="G38" s="60">
        <v>11713.89</v>
      </c>
      <c r="H38" s="61">
        <v>9</v>
      </c>
    </row>
    <row r="39" spans="1:8" outlineLevel="2" x14ac:dyDescent="0.2">
      <c r="A39" s="73"/>
      <c r="B39" s="68" t="s">
        <v>59</v>
      </c>
      <c r="C39" s="69"/>
      <c r="D39" s="70"/>
      <c r="E39" s="69">
        <v>11713.9</v>
      </c>
      <c r="F39" s="71">
        <v>10</v>
      </c>
      <c r="G39" s="53">
        <v>11713.9</v>
      </c>
      <c r="H39" s="54">
        <v>10</v>
      </c>
    </row>
    <row r="40" spans="1:8" outlineLevel="3" x14ac:dyDescent="0.2">
      <c r="A40" s="74"/>
      <c r="B40" s="75" t="s">
        <v>110</v>
      </c>
      <c r="C40" s="76"/>
      <c r="D40" s="77"/>
      <c r="E40" s="76">
        <v>11713.9</v>
      </c>
      <c r="F40" s="77">
        <v>10</v>
      </c>
      <c r="G40" s="60">
        <v>11713.9</v>
      </c>
      <c r="H40" s="61">
        <v>10</v>
      </c>
    </row>
    <row r="41" spans="1:8" s="83" customFormat="1" ht="21" x14ac:dyDescent="0.15">
      <c r="A41" s="66">
        <v>560068</v>
      </c>
      <c r="B41" s="66" t="s">
        <v>29</v>
      </c>
      <c r="C41" s="44"/>
      <c r="D41" s="45"/>
      <c r="E41" s="44">
        <v>100404.8</v>
      </c>
      <c r="F41" s="46">
        <v>80</v>
      </c>
      <c r="G41" s="44">
        <v>100404.8</v>
      </c>
      <c r="H41" s="45">
        <v>80</v>
      </c>
    </row>
    <row r="42" spans="1:8" s="83" customFormat="1" ht="10.5" outlineLevel="1" x14ac:dyDescent="0.15">
      <c r="A42" s="67"/>
      <c r="B42" s="68" t="s">
        <v>109</v>
      </c>
      <c r="C42" s="69"/>
      <c r="D42" s="70"/>
      <c r="E42" s="69">
        <v>100404.8</v>
      </c>
      <c r="F42" s="71">
        <v>80</v>
      </c>
      <c r="G42" s="53">
        <v>100404.8</v>
      </c>
      <c r="H42" s="54">
        <v>80</v>
      </c>
    </row>
    <row r="43" spans="1:8" s="83" customFormat="1" ht="10.5" outlineLevel="2" x14ac:dyDescent="0.15">
      <c r="A43" s="73"/>
      <c r="B43" s="68" t="s">
        <v>69</v>
      </c>
      <c r="C43" s="69"/>
      <c r="D43" s="70"/>
      <c r="E43" s="69">
        <v>25101.200000000001</v>
      </c>
      <c r="F43" s="71">
        <v>20</v>
      </c>
      <c r="G43" s="53">
        <v>25101.200000000001</v>
      </c>
      <c r="H43" s="54">
        <v>20</v>
      </c>
    </row>
    <row r="44" spans="1:8" s="83" customFormat="1" outlineLevel="3" x14ac:dyDescent="0.15">
      <c r="A44" s="84"/>
      <c r="B44" s="75" t="s">
        <v>110</v>
      </c>
      <c r="C44" s="69"/>
      <c r="D44" s="70"/>
      <c r="E44" s="76">
        <v>25101.200000000001</v>
      </c>
      <c r="F44" s="77">
        <v>20</v>
      </c>
      <c r="G44" s="60">
        <v>25101.200000000001</v>
      </c>
      <c r="H44" s="61">
        <v>20</v>
      </c>
    </row>
    <row r="45" spans="1:8" s="83" customFormat="1" ht="10.5" outlineLevel="2" x14ac:dyDescent="0.15">
      <c r="A45" s="73"/>
      <c r="B45" s="68" t="s">
        <v>57</v>
      </c>
      <c r="C45" s="69"/>
      <c r="D45" s="70"/>
      <c r="E45" s="69">
        <v>25101.200000000001</v>
      </c>
      <c r="F45" s="71">
        <v>20</v>
      </c>
      <c r="G45" s="53">
        <v>25101.200000000001</v>
      </c>
      <c r="H45" s="54">
        <v>20</v>
      </c>
    </row>
    <row r="46" spans="1:8" s="83" customFormat="1" outlineLevel="3" x14ac:dyDescent="0.15">
      <c r="A46" s="84"/>
      <c r="B46" s="75" t="s">
        <v>110</v>
      </c>
      <c r="C46" s="69"/>
      <c r="D46" s="70"/>
      <c r="E46" s="76">
        <v>25101.200000000001</v>
      </c>
      <c r="F46" s="77">
        <v>20</v>
      </c>
      <c r="G46" s="60">
        <v>25101.200000000001</v>
      </c>
      <c r="H46" s="61">
        <v>20</v>
      </c>
    </row>
    <row r="47" spans="1:8" s="83" customFormat="1" ht="10.5" outlineLevel="2" x14ac:dyDescent="0.15">
      <c r="A47" s="73"/>
      <c r="B47" s="68" t="s">
        <v>58</v>
      </c>
      <c r="C47" s="69"/>
      <c r="D47" s="70"/>
      <c r="E47" s="69">
        <v>25101.200000000001</v>
      </c>
      <c r="F47" s="71">
        <v>20</v>
      </c>
      <c r="G47" s="53">
        <v>25101.200000000001</v>
      </c>
      <c r="H47" s="54">
        <v>20</v>
      </c>
    </row>
    <row r="48" spans="1:8" s="83" customFormat="1" outlineLevel="3" x14ac:dyDescent="0.15">
      <c r="A48" s="84"/>
      <c r="B48" s="75" t="s">
        <v>110</v>
      </c>
      <c r="C48" s="69"/>
      <c r="D48" s="70"/>
      <c r="E48" s="76">
        <v>25101.200000000001</v>
      </c>
      <c r="F48" s="77">
        <v>20</v>
      </c>
      <c r="G48" s="60">
        <v>25101.200000000001</v>
      </c>
      <c r="H48" s="61">
        <v>20</v>
      </c>
    </row>
    <row r="49" spans="1:8" s="83" customFormat="1" ht="10.5" outlineLevel="2" x14ac:dyDescent="0.15">
      <c r="A49" s="73"/>
      <c r="B49" s="68" t="s">
        <v>59</v>
      </c>
      <c r="C49" s="69"/>
      <c r="D49" s="70"/>
      <c r="E49" s="69">
        <v>25101.200000000001</v>
      </c>
      <c r="F49" s="71">
        <v>20</v>
      </c>
      <c r="G49" s="53">
        <v>25101.200000000001</v>
      </c>
      <c r="H49" s="54">
        <v>20</v>
      </c>
    </row>
    <row r="50" spans="1:8" s="83" customFormat="1" outlineLevel="3" x14ac:dyDescent="0.15">
      <c r="A50" s="84"/>
      <c r="B50" s="75" t="s">
        <v>110</v>
      </c>
      <c r="C50" s="69"/>
      <c r="D50" s="70"/>
      <c r="E50" s="76">
        <v>25101.200000000001</v>
      </c>
      <c r="F50" s="77">
        <v>20</v>
      </c>
      <c r="G50" s="60">
        <v>25101.200000000001</v>
      </c>
      <c r="H50" s="61">
        <v>20</v>
      </c>
    </row>
    <row r="51" spans="1:8" x14ac:dyDescent="0.2">
      <c r="A51" s="66" t="s">
        <v>111</v>
      </c>
      <c r="B51" s="66"/>
      <c r="C51" s="44">
        <v>352671.86</v>
      </c>
      <c r="D51" s="46">
        <v>281</v>
      </c>
      <c r="E51" s="44">
        <v>0</v>
      </c>
      <c r="F51" s="46">
        <v>0</v>
      </c>
      <c r="G51" s="44">
        <v>352671.86</v>
      </c>
      <c r="H51" s="46">
        <v>281</v>
      </c>
    </row>
  </sheetData>
  <mergeCells count="7"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1"/>
  <sheetViews>
    <sheetView view="pageBreakPreview" zoomScale="170" zoomScaleNormal="170" zoomScaleSheetLayoutView="17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defaultColWidth="10.5" defaultRowHeight="11.45" customHeight="1" x14ac:dyDescent="0.2"/>
  <cols>
    <col min="1" max="1" width="54.33203125" style="85" customWidth="1"/>
    <col min="2" max="2" width="21.83203125" style="85" customWidth="1"/>
    <col min="3" max="3" width="17" style="85" customWidth="1"/>
    <col min="4" max="16384" width="10.5" style="47"/>
  </cols>
  <sheetData>
    <row r="1" spans="1:3" s="18" customFormat="1" ht="51" customHeight="1" x14ac:dyDescent="0.2">
      <c r="B1" s="131" t="s">
        <v>75</v>
      </c>
      <c r="C1" s="131"/>
    </row>
    <row r="2" spans="1:3" ht="11.1" customHeight="1" x14ac:dyDescent="0.2"/>
    <row r="3" spans="1:3" ht="32.1" customHeight="1" x14ac:dyDescent="0.2">
      <c r="A3" s="130" t="s">
        <v>71</v>
      </c>
      <c r="B3" s="130"/>
      <c r="C3" s="130"/>
    </row>
    <row r="4" spans="1:3" ht="11.1" customHeight="1" x14ac:dyDescent="0.2"/>
    <row r="5" spans="1:3" ht="39.75" customHeight="1" x14ac:dyDescent="0.2">
      <c r="A5" s="86" t="s">
        <v>1</v>
      </c>
      <c r="B5" s="87" t="s">
        <v>2</v>
      </c>
      <c r="C5" s="88" t="s">
        <v>54</v>
      </c>
    </row>
    <row r="6" spans="1:3" ht="11.1" customHeight="1" x14ac:dyDescent="0.2">
      <c r="A6" s="89" t="s">
        <v>5</v>
      </c>
      <c r="B6" s="90">
        <v>3296</v>
      </c>
      <c r="C6" s="90">
        <v>224620</v>
      </c>
    </row>
    <row r="7" spans="1:3" ht="11.1" customHeight="1" x14ac:dyDescent="0.2">
      <c r="A7" s="89" t="s">
        <v>6</v>
      </c>
      <c r="B7" s="90">
        <v>2703</v>
      </c>
      <c r="C7" s="90">
        <v>209269</v>
      </c>
    </row>
    <row r="8" spans="1:3" ht="11.1" customHeight="1" x14ac:dyDescent="0.2">
      <c r="A8" s="89" t="s">
        <v>8</v>
      </c>
      <c r="B8" s="90">
        <v>67561</v>
      </c>
      <c r="C8" s="90">
        <v>776501</v>
      </c>
    </row>
    <row r="9" spans="1:3" ht="11.1" customHeight="1" x14ac:dyDescent="0.2">
      <c r="A9" s="89" t="s">
        <v>72</v>
      </c>
      <c r="B9" s="90">
        <v>230062</v>
      </c>
      <c r="C9" s="90">
        <v>18114507</v>
      </c>
    </row>
    <row r="10" spans="1:3" ht="11.1" customHeight="1" x14ac:dyDescent="0.2">
      <c r="A10" s="89" t="s">
        <v>73</v>
      </c>
      <c r="B10" s="90">
        <v>75958</v>
      </c>
      <c r="C10" s="90">
        <v>6109808</v>
      </c>
    </row>
    <row r="11" spans="1:3" ht="11.1" customHeight="1" x14ac:dyDescent="0.2">
      <c r="A11" s="89" t="s">
        <v>10</v>
      </c>
      <c r="B11" s="90">
        <v>19627</v>
      </c>
      <c r="C11" s="90">
        <v>229849</v>
      </c>
    </row>
    <row r="12" spans="1:3" ht="11.1" customHeight="1" x14ac:dyDescent="0.2">
      <c r="A12" s="89" t="s">
        <v>11</v>
      </c>
      <c r="B12" s="90">
        <v>43663</v>
      </c>
      <c r="C12" s="90">
        <v>2840825</v>
      </c>
    </row>
    <row r="13" spans="1:3" ht="11.1" customHeight="1" x14ac:dyDescent="0.2">
      <c r="A13" s="89" t="s">
        <v>13</v>
      </c>
      <c r="B13" s="90">
        <v>12184</v>
      </c>
      <c r="C13" s="90">
        <v>858900</v>
      </c>
    </row>
    <row r="14" spans="1:3" ht="11.1" customHeight="1" x14ac:dyDescent="0.2">
      <c r="A14" s="89" t="s">
        <v>14</v>
      </c>
      <c r="B14" s="90">
        <v>52534</v>
      </c>
      <c r="C14" s="90">
        <v>3266695</v>
      </c>
    </row>
    <row r="15" spans="1:3" ht="11.1" customHeight="1" x14ac:dyDescent="0.2">
      <c r="A15" s="89" t="s">
        <v>15</v>
      </c>
      <c r="B15" s="90">
        <v>30277</v>
      </c>
      <c r="C15" s="90">
        <v>2029695</v>
      </c>
    </row>
    <row r="16" spans="1:3" ht="11.1" customHeight="1" x14ac:dyDescent="0.2">
      <c r="A16" s="89" t="s">
        <v>16</v>
      </c>
      <c r="B16" s="90">
        <v>20521</v>
      </c>
      <c r="C16" s="90">
        <v>1321022</v>
      </c>
    </row>
    <row r="17" spans="1:3" ht="11.1" customHeight="1" x14ac:dyDescent="0.2">
      <c r="A17" s="89" t="s">
        <v>17</v>
      </c>
      <c r="B17" s="90">
        <v>8345</v>
      </c>
      <c r="C17" s="90">
        <v>544137</v>
      </c>
    </row>
    <row r="18" spans="1:3" ht="11.1" customHeight="1" x14ac:dyDescent="0.2">
      <c r="A18" s="89" t="s">
        <v>18</v>
      </c>
      <c r="B18" s="90">
        <v>5964</v>
      </c>
      <c r="C18" s="90">
        <v>397917</v>
      </c>
    </row>
    <row r="19" spans="1:3" ht="11.1" customHeight="1" x14ac:dyDescent="0.2">
      <c r="A19" s="89" t="s">
        <v>19</v>
      </c>
      <c r="B19" s="90">
        <v>7902</v>
      </c>
      <c r="C19" s="90">
        <v>535446</v>
      </c>
    </row>
    <row r="20" spans="1:3" ht="11.1" customHeight="1" x14ac:dyDescent="0.2">
      <c r="A20" s="89" t="s">
        <v>20</v>
      </c>
      <c r="B20" s="90">
        <v>6332</v>
      </c>
      <c r="C20" s="90">
        <v>420534</v>
      </c>
    </row>
    <row r="21" spans="1:3" ht="11.1" customHeight="1" x14ac:dyDescent="0.2">
      <c r="A21" s="89" t="s">
        <v>21</v>
      </c>
      <c r="B21" s="90">
        <v>23505</v>
      </c>
      <c r="C21" s="90">
        <v>1426087</v>
      </c>
    </row>
    <row r="22" spans="1:3" ht="11.1" customHeight="1" x14ac:dyDescent="0.2">
      <c r="A22" s="89" t="s">
        <v>22</v>
      </c>
      <c r="B22" s="90">
        <v>21548</v>
      </c>
      <c r="C22" s="90">
        <v>1294442</v>
      </c>
    </row>
    <row r="23" spans="1:3" ht="11.1" customHeight="1" x14ac:dyDescent="0.2">
      <c r="A23" s="89" t="s">
        <v>23</v>
      </c>
      <c r="B23" s="90">
        <v>5871</v>
      </c>
      <c r="C23" s="90">
        <v>392115</v>
      </c>
    </row>
    <row r="24" spans="1:3" ht="11.1" customHeight="1" x14ac:dyDescent="0.2">
      <c r="A24" s="89" t="s">
        <v>24</v>
      </c>
      <c r="B24" s="90">
        <v>10748</v>
      </c>
      <c r="C24" s="90">
        <v>638199</v>
      </c>
    </row>
    <row r="25" spans="1:3" ht="11.1" customHeight="1" x14ac:dyDescent="0.2">
      <c r="A25" s="89" t="s">
        <v>25</v>
      </c>
      <c r="B25" s="90">
        <v>6706</v>
      </c>
      <c r="C25" s="90">
        <v>437763</v>
      </c>
    </row>
    <row r="26" spans="1:3" ht="11.1" customHeight="1" x14ac:dyDescent="0.2">
      <c r="A26" s="89" t="s">
        <v>26</v>
      </c>
      <c r="B26" s="90">
        <v>17536</v>
      </c>
      <c r="C26" s="90">
        <v>1065678</v>
      </c>
    </row>
    <row r="27" spans="1:3" ht="11.1" customHeight="1" x14ac:dyDescent="0.2">
      <c r="A27" s="89" t="s">
        <v>27</v>
      </c>
      <c r="B27" s="90">
        <v>6962</v>
      </c>
      <c r="C27" s="90">
        <v>462156</v>
      </c>
    </row>
    <row r="28" spans="1:3" ht="11.1" customHeight="1" x14ac:dyDescent="0.2">
      <c r="A28" s="89" t="s">
        <v>28</v>
      </c>
      <c r="B28" s="90">
        <v>13095</v>
      </c>
      <c r="C28" s="90">
        <v>778935</v>
      </c>
    </row>
    <row r="29" spans="1:3" ht="11.1" customHeight="1" x14ac:dyDescent="0.2">
      <c r="A29" s="89" t="s">
        <v>29</v>
      </c>
      <c r="B29" s="90">
        <v>14628</v>
      </c>
      <c r="C29" s="90">
        <v>880264</v>
      </c>
    </row>
    <row r="30" spans="1:3" ht="11.1" customHeight="1" x14ac:dyDescent="0.2">
      <c r="A30" s="89" t="s">
        <v>30</v>
      </c>
      <c r="B30" s="90">
        <v>8499</v>
      </c>
      <c r="C30" s="90">
        <v>545387</v>
      </c>
    </row>
    <row r="31" spans="1:3" ht="11.1" customHeight="1" x14ac:dyDescent="0.2">
      <c r="A31" s="89" t="s">
        <v>31</v>
      </c>
      <c r="B31" s="90">
        <v>38257</v>
      </c>
      <c r="C31" s="90">
        <v>2097951</v>
      </c>
    </row>
    <row r="32" spans="1:3" ht="11.1" customHeight="1" x14ac:dyDescent="0.2">
      <c r="A32" s="89" t="s">
        <v>32</v>
      </c>
      <c r="B32" s="90">
        <v>10451</v>
      </c>
      <c r="C32" s="90">
        <v>604494</v>
      </c>
    </row>
    <row r="33" spans="1:3" ht="11.1" customHeight="1" x14ac:dyDescent="0.2">
      <c r="A33" s="89" t="s">
        <v>33</v>
      </c>
      <c r="B33" s="90">
        <v>10332</v>
      </c>
      <c r="C33" s="90">
        <v>632577</v>
      </c>
    </row>
    <row r="34" spans="1:3" ht="11.1" customHeight="1" x14ac:dyDescent="0.2">
      <c r="A34" s="89" t="s">
        <v>34</v>
      </c>
      <c r="B34" s="90">
        <v>10670</v>
      </c>
      <c r="C34" s="90">
        <v>631833</v>
      </c>
    </row>
    <row r="35" spans="1:3" ht="11.1" customHeight="1" x14ac:dyDescent="0.2">
      <c r="A35" s="89" t="s">
        <v>35</v>
      </c>
      <c r="B35" s="90">
        <v>18159</v>
      </c>
      <c r="C35" s="90">
        <v>1077101</v>
      </c>
    </row>
    <row r="36" spans="1:3" ht="11.1" customHeight="1" x14ac:dyDescent="0.2">
      <c r="A36" s="89" t="s">
        <v>36</v>
      </c>
      <c r="B36" s="90">
        <v>5112</v>
      </c>
      <c r="C36" s="90">
        <v>350598</v>
      </c>
    </row>
    <row r="37" spans="1:3" ht="11.1" customHeight="1" x14ac:dyDescent="0.2">
      <c r="A37" s="89" t="s">
        <v>37</v>
      </c>
      <c r="B37" s="90">
        <v>31229</v>
      </c>
      <c r="C37" s="90">
        <v>1860078</v>
      </c>
    </row>
    <row r="38" spans="1:3" ht="11.1" customHeight="1" x14ac:dyDescent="0.2">
      <c r="A38" s="89" t="s">
        <v>38</v>
      </c>
      <c r="B38" s="90">
        <v>28178</v>
      </c>
      <c r="C38" s="90">
        <v>1710287</v>
      </c>
    </row>
    <row r="39" spans="1:3" ht="11.1" customHeight="1" x14ac:dyDescent="0.2">
      <c r="A39" s="89" t="s">
        <v>39</v>
      </c>
      <c r="B39" s="90">
        <v>9878</v>
      </c>
      <c r="C39" s="90">
        <v>585567</v>
      </c>
    </row>
    <row r="40" spans="1:3" ht="11.1" customHeight="1" x14ac:dyDescent="0.2">
      <c r="A40" s="89" t="s">
        <v>40</v>
      </c>
      <c r="B40" s="90">
        <v>12324</v>
      </c>
      <c r="C40" s="90">
        <v>714279</v>
      </c>
    </row>
    <row r="41" spans="1:3" ht="11.1" customHeight="1" x14ac:dyDescent="0.2">
      <c r="A41" s="89" t="s">
        <v>41</v>
      </c>
      <c r="B41" s="90">
        <v>8081</v>
      </c>
      <c r="C41" s="90">
        <v>539008</v>
      </c>
    </row>
    <row r="42" spans="1:3" ht="11.1" customHeight="1" x14ac:dyDescent="0.2">
      <c r="A42" s="89" t="s">
        <v>42</v>
      </c>
      <c r="B42" s="90">
        <v>7622</v>
      </c>
      <c r="C42" s="90">
        <v>515190</v>
      </c>
    </row>
    <row r="43" spans="1:3" ht="11.1" customHeight="1" x14ac:dyDescent="0.2">
      <c r="A43" s="89" t="s">
        <v>43</v>
      </c>
      <c r="B43" s="90">
        <v>3937</v>
      </c>
      <c r="C43" s="90">
        <v>267351</v>
      </c>
    </row>
    <row r="44" spans="1:3" ht="11.1" customHeight="1" x14ac:dyDescent="0.2">
      <c r="A44" s="89" t="s">
        <v>44</v>
      </c>
      <c r="B44" s="90">
        <v>6188</v>
      </c>
      <c r="C44" s="90">
        <v>486093</v>
      </c>
    </row>
    <row r="45" spans="1:3" ht="11.1" customHeight="1" x14ac:dyDescent="0.2">
      <c r="A45" s="89" t="s">
        <v>45</v>
      </c>
      <c r="B45" s="90">
        <v>11753</v>
      </c>
      <c r="C45" s="90">
        <v>892885</v>
      </c>
    </row>
    <row r="46" spans="1:3" ht="11.1" customHeight="1" x14ac:dyDescent="0.2">
      <c r="A46" s="89" t="s">
        <v>46</v>
      </c>
      <c r="B46" s="90">
        <v>4647</v>
      </c>
      <c r="C46" s="90">
        <v>338406</v>
      </c>
    </row>
    <row r="47" spans="1:3" ht="11.1" customHeight="1" x14ac:dyDescent="0.2">
      <c r="A47" s="89" t="s">
        <v>47</v>
      </c>
      <c r="B47" s="90">
        <v>2328</v>
      </c>
      <c r="C47" s="90">
        <v>196540</v>
      </c>
    </row>
    <row r="48" spans="1:3" ht="11.1" customHeight="1" x14ac:dyDescent="0.2">
      <c r="A48" s="89" t="s">
        <v>48</v>
      </c>
      <c r="B48" s="91">
        <v>769</v>
      </c>
      <c r="C48" s="90">
        <v>55130</v>
      </c>
    </row>
    <row r="49" spans="1:3" ht="11.1" customHeight="1" x14ac:dyDescent="0.2">
      <c r="A49" s="89" t="s">
        <v>74</v>
      </c>
      <c r="B49" s="90">
        <v>1577</v>
      </c>
      <c r="C49" s="90">
        <v>109365</v>
      </c>
    </row>
    <row r="50" spans="1:3" ht="11.1" customHeight="1" x14ac:dyDescent="0.2">
      <c r="A50" s="89" t="s">
        <v>51</v>
      </c>
      <c r="B50" s="90">
        <v>18272</v>
      </c>
      <c r="C50" s="90">
        <v>1118460</v>
      </c>
    </row>
    <row r="51" spans="1:3" s="85" customFormat="1" ht="11.1" customHeight="1" x14ac:dyDescent="0.2">
      <c r="A51" s="89" t="s">
        <v>52</v>
      </c>
      <c r="B51" s="90">
        <v>955791</v>
      </c>
      <c r="C51" s="90">
        <v>60583944</v>
      </c>
    </row>
  </sheetData>
  <mergeCells count="2">
    <mergeCell ref="A3:C3"/>
    <mergeCell ref="B1:C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4"/>
  <sheetViews>
    <sheetView view="pageBreakPreview" zoomScale="140" zoomScaleNormal="100" zoomScaleSheetLayoutView="14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defaultColWidth="10.5" defaultRowHeight="11.45" customHeight="1" x14ac:dyDescent="0.2"/>
  <cols>
    <col min="1" max="1" width="54.33203125" style="85" customWidth="1"/>
    <col min="2" max="2" width="23.33203125" style="85" customWidth="1"/>
    <col min="3" max="3" width="17" style="85" customWidth="1"/>
    <col min="4" max="16384" width="10.5" style="47"/>
  </cols>
  <sheetData>
    <row r="1" spans="1:3" s="18" customFormat="1" ht="51" customHeight="1" x14ac:dyDescent="0.2">
      <c r="B1" s="131" t="s">
        <v>107</v>
      </c>
      <c r="C1" s="131"/>
    </row>
    <row r="2" spans="1:3" ht="11.1" customHeight="1" x14ac:dyDescent="0.2"/>
    <row r="3" spans="1:3" ht="32.1" customHeight="1" x14ac:dyDescent="0.2">
      <c r="A3" s="130" t="s">
        <v>76</v>
      </c>
      <c r="B3" s="130"/>
      <c r="C3" s="130"/>
    </row>
    <row r="4" spans="1:3" ht="11.1" customHeight="1" x14ac:dyDescent="0.2"/>
    <row r="5" spans="1:3" ht="23.25" customHeight="1" x14ac:dyDescent="0.2">
      <c r="A5" s="86" t="s">
        <v>1</v>
      </c>
      <c r="B5" s="87" t="s">
        <v>2</v>
      </c>
      <c r="C5" s="88" t="s">
        <v>54</v>
      </c>
    </row>
    <row r="6" spans="1:3" ht="11.1" customHeight="1" x14ac:dyDescent="0.2">
      <c r="A6" s="89" t="s">
        <v>77</v>
      </c>
      <c r="B6" s="90">
        <v>488229</v>
      </c>
      <c r="C6" s="90">
        <v>30349941</v>
      </c>
    </row>
    <row r="7" spans="1:3" ht="11.1" customHeight="1" x14ac:dyDescent="0.2">
      <c r="A7" s="89" t="s">
        <v>5</v>
      </c>
      <c r="B7" s="90">
        <v>4510</v>
      </c>
      <c r="C7" s="90">
        <v>199959</v>
      </c>
    </row>
    <row r="8" spans="1:3" ht="11.1" customHeight="1" x14ac:dyDescent="0.2">
      <c r="A8" s="89" t="s">
        <v>9</v>
      </c>
      <c r="B8" s="90">
        <v>56392</v>
      </c>
      <c r="C8" s="90">
        <v>2979472</v>
      </c>
    </row>
    <row r="9" spans="1:3" ht="11.1" customHeight="1" x14ac:dyDescent="0.2">
      <c r="A9" s="89" t="s">
        <v>78</v>
      </c>
      <c r="B9" s="90">
        <v>111320</v>
      </c>
      <c r="C9" s="90">
        <v>5757378</v>
      </c>
    </row>
    <row r="10" spans="1:3" ht="11.1" customHeight="1" x14ac:dyDescent="0.2">
      <c r="A10" s="89" t="s">
        <v>11</v>
      </c>
      <c r="B10" s="90">
        <v>4392</v>
      </c>
      <c r="C10" s="90">
        <v>228143</v>
      </c>
    </row>
    <row r="11" spans="1:3" ht="11.1" customHeight="1" x14ac:dyDescent="0.2">
      <c r="A11" s="89" t="s">
        <v>79</v>
      </c>
      <c r="B11" s="90">
        <v>75888</v>
      </c>
      <c r="C11" s="90">
        <v>4690574</v>
      </c>
    </row>
    <row r="12" spans="1:3" ht="11.1" customHeight="1" x14ac:dyDescent="0.2">
      <c r="A12" s="89" t="s">
        <v>13</v>
      </c>
      <c r="B12" s="90">
        <v>21856</v>
      </c>
      <c r="C12" s="90">
        <v>1195705</v>
      </c>
    </row>
    <row r="13" spans="1:3" ht="11.1" customHeight="1" x14ac:dyDescent="0.2">
      <c r="A13" s="89" t="s">
        <v>14</v>
      </c>
      <c r="B13" s="90">
        <v>95247</v>
      </c>
      <c r="C13" s="90">
        <v>4912047</v>
      </c>
    </row>
    <row r="14" spans="1:3" ht="11.1" customHeight="1" x14ac:dyDescent="0.2">
      <c r="A14" s="89" t="s">
        <v>80</v>
      </c>
      <c r="B14" s="90">
        <v>58982</v>
      </c>
      <c r="C14" s="90">
        <v>3152048</v>
      </c>
    </row>
    <row r="15" spans="1:3" ht="11.1" customHeight="1" x14ac:dyDescent="0.2">
      <c r="A15" s="89" t="s">
        <v>16</v>
      </c>
      <c r="B15" s="90">
        <v>36455</v>
      </c>
      <c r="C15" s="90">
        <v>1876187</v>
      </c>
    </row>
    <row r="16" spans="1:3" ht="11.1" customHeight="1" x14ac:dyDescent="0.2">
      <c r="A16" s="89" t="s">
        <v>17</v>
      </c>
      <c r="B16" s="90">
        <v>15126</v>
      </c>
      <c r="C16" s="90">
        <v>780136</v>
      </c>
    </row>
    <row r="17" spans="1:3" ht="11.1" customHeight="1" x14ac:dyDescent="0.2">
      <c r="A17" s="89" t="s">
        <v>18</v>
      </c>
      <c r="B17" s="90">
        <v>11261</v>
      </c>
      <c r="C17" s="90">
        <v>580899</v>
      </c>
    </row>
    <row r="18" spans="1:3" ht="11.1" customHeight="1" x14ac:dyDescent="0.2">
      <c r="A18" s="89" t="s">
        <v>19</v>
      </c>
      <c r="B18" s="90">
        <v>13295</v>
      </c>
      <c r="C18" s="90">
        <v>703051</v>
      </c>
    </row>
    <row r="19" spans="1:3" ht="11.1" customHeight="1" x14ac:dyDescent="0.2">
      <c r="A19" s="89" t="s">
        <v>20</v>
      </c>
      <c r="B19" s="90">
        <v>12144</v>
      </c>
      <c r="C19" s="90">
        <v>631357</v>
      </c>
    </row>
    <row r="20" spans="1:3" ht="11.1" customHeight="1" x14ac:dyDescent="0.2">
      <c r="A20" s="89" t="s">
        <v>21</v>
      </c>
      <c r="B20" s="90">
        <v>44183</v>
      </c>
      <c r="C20" s="90">
        <v>2155357</v>
      </c>
    </row>
    <row r="21" spans="1:3" ht="11.1" customHeight="1" x14ac:dyDescent="0.2">
      <c r="A21" s="89" t="s">
        <v>22</v>
      </c>
      <c r="B21" s="90">
        <v>39327</v>
      </c>
      <c r="C21" s="90">
        <v>1886778</v>
      </c>
    </row>
    <row r="22" spans="1:3" ht="11.1" customHeight="1" x14ac:dyDescent="0.2">
      <c r="A22" s="89" t="s">
        <v>23</v>
      </c>
      <c r="B22" s="90">
        <v>11481</v>
      </c>
      <c r="C22" s="90">
        <v>594066</v>
      </c>
    </row>
    <row r="23" spans="1:3" ht="11.1" customHeight="1" x14ac:dyDescent="0.2">
      <c r="A23" s="89" t="s">
        <v>24</v>
      </c>
      <c r="B23" s="90">
        <v>20465</v>
      </c>
      <c r="C23" s="90">
        <v>986173</v>
      </c>
    </row>
    <row r="24" spans="1:3" ht="11.1" customHeight="1" x14ac:dyDescent="0.2">
      <c r="A24" s="89" t="s">
        <v>25</v>
      </c>
      <c r="B24" s="90">
        <v>13783</v>
      </c>
      <c r="C24" s="90">
        <v>707068</v>
      </c>
    </row>
    <row r="25" spans="1:3" ht="11.1" customHeight="1" x14ac:dyDescent="0.2">
      <c r="A25" s="89" t="s">
        <v>26</v>
      </c>
      <c r="B25" s="90">
        <v>34604</v>
      </c>
      <c r="C25" s="90">
        <v>1663212</v>
      </c>
    </row>
    <row r="26" spans="1:3" ht="11.1" customHeight="1" x14ac:dyDescent="0.2">
      <c r="A26" s="89" t="s">
        <v>27</v>
      </c>
      <c r="B26" s="90">
        <v>13332</v>
      </c>
      <c r="C26" s="90">
        <v>686953</v>
      </c>
    </row>
    <row r="27" spans="1:3" ht="11.1" customHeight="1" x14ac:dyDescent="0.2">
      <c r="A27" s="89" t="s">
        <v>28</v>
      </c>
      <c r="B27" s="90">
        <v>24805</v>
      </c>
      <c r="C27" s="90">
        <v>1182868</v>
      </c>
    </row>
    <row r="28" spans="1:3" ht="11.1" customHeight="1" x14ac:dyDescent="0.2">
      <c r="A28" s="89" t="s">
        <v>29</v>
      </c>
      <c r="B28" s="90">
        <v>24230</v>
      </c>
      <c r="C28" s="90">
        <v>1199486</v>
      </c>
    </row>
    <row r="29" spans="1:3" ht="11.1" customHeight="1" x14ac:dyDescent="0.2">
      <c r="A29" s="89" t="s">
        <v>30</v>
      </c>
      <c r="B29" s="90">
        <v>16541</v>
      </c>
      <c r="C29" s="90">
        <v>853116</v>
      </c>
    </row>
    <row r="30" spans="1:3" ht="11.1" customHeight="1" x14ac:dyDescent="0.2">
      <c r="A30" s="89" t="s">
        <v>31</v>
      </c>
      <c r="B30" s="90">
        <v>56945</v>
      </c>
      <c r="C30" s="90">
        <v>2612352</v>
      </c>
    </row>
    <row r="31" spans="1:3" ht="11.1" customHeight="1" x14ac:dyDescent="0.2">
      <c r="A31" s="89" t="s">
        <v>32</v>
      </c>
      <c r="B31" s="90">
        <v>20840</v>
      </c>
      <c r="C31" s="90">
        <v>983545</v>
      </c>
    </row>
    <row r="32" spans="1:3" ht="11.1" customHeight="1" x14ac:dyDescent="0.2">
      <c r="A32" s="89" t="s">
        <v>33</v>
      </c>
      <c r="B32" s="90">
        <v>19269</v>
      </c>
      <c r="C32" s="90">
        <v>940520</v>
      </c>
    </row>
    <row r="33" spans="1:3" ht="11.1" customHeight="1" x14ac:dyDescent="0.2">
      <c r="A33" s="89" t="s">
        <v>34</v>
      </c>
      <c r="B33" s="90">
        <v>18242</v>
      </c>
      <c r="C33" s="90">
        <v>894071</v>
      </c>
    </row>
    <row r="34" spans="1:3" ht="11.1" customHeight="1" x14ac:dyDescent="0.2">
      <c r="A34" s="89" t="s">
        <v>35</v>
      </c>
      <c r="B34" s="90">
        <v>34541</v>
      </c>
      <c r="C34" s="90">
        <v>1652701</v>
      </c>
    </row>
    <row r="35" spans="1:3" ht="11.1" customHeight="1" x14ac:dyDescent="0.2">
      <c r="A35" s="89" t="s">
        <v>36</v>
      </c>
      <c r="B35" s="90">
        <v>9624</v>
      </c>
      <c r="C35" s="90">
        <v>492573</v>
      </c>
    </row>
    <row r="36" spans="1:3" ht="11.1" customHeight="1" x14ac:dyDescent="0.2">
      <c r="A36" s="89" t="s">
        <v>37</v>
      </c>
      <c r="B36" s="90">
        <v>60574</v>
      </c>
      <c r="C36" s="90">
        <v>2967319</v>
      </c>
    </row>
    <row r="37" spans="1:3" ht="11.1" customHeight="1" x14ac:dyDescent="0.2">
      <c r="A37" s="89" t="s">
        <v>38</v>
      </c>
      <c r="B37" s="90">
        <v>54773</v>
      </c>
      <c r="C37" s="90">
        <v>2668267</v>
      </c>
    </row>
    <row r="38" spans="1:3" ht="11.1" customHeight="1" x14ac:dyDescent="0.2">
      <c r="A38" s="89" t="s">
        <v>39</v>
      </c>
      <c r="B38" s="90">
        <v>19923</v>
      </c>
      <c r="C38" s="90">
        <v>950991</v>
      </c>
    </row>
    <row r="39" spans="1:3" ht="11.1" customHeight="1" x14ac:dyDescent="0.2">
      <c r="A39" s="89" t="s">
        <v>40</v>
      </c>
      <c r="B39" s="90">
        <v>21954</v>
      </c>
      <c r="C39" s="90">
        <v>1063268</v>
      </c>
    </row>
    <row r="40" spans="1:3" ht="11.1" customHeight="1" x14ac:dyDescent="0.2">
      <c r="A40" s="89" t="s">
        <v>41</v>
      </c>
      <c r="B40" s="90">
        <v>15043</v>
      </c>
      <c r="C40" s="90">
        <v>782587</v>
      </c>
    </row>
    <row r="41" spans="1:3" ht="11.1" customHeight="1" x14ac:dyDescent="0.2">
      <c r="A41" s="89" t="s">
        <v>42</v>
      </c>
      <c r="B41" s="90">
        <v>13788</v>
      </c>
      <c r="C41" s="90">
        <v>727685</v>
      </c>
    </row>
    <row r="42" spans="1:3" ht="11.1" customHeight="1" x14ac:dyDescent="0.2">
      <c r="A42" s="89" t="s">
        <v>43</v>
      </c>
      <c r="B42" s="90">
        <v>6802</v>
      </c>
      <c r="C42" s="90">
        <v>280610</v>
      </c>
    </row>
    <row r="43" spans="1:3" ht="11.1" customHeight="1" x14ac:dyDescent="0.2">
      <c r="A43" s="89" t="s">
        <v>44</v>
      </c>
      <c r="B43" s="90">
        <v>9790</v>
      </c>
      <c r="C43" s="90">
        <v>462014</v>
      </c>
    </row>
    <row r="44" spans="1:3" ht="11.1" customHeight="1" x14ac:dyDescent="0.2">
      <c r="A44" s="89" t="s">
        <v>45</v>
      </c>
      <c r="B44" s="90">
        <v>23108</v>
      </c>
      <c r="C44" s="90">
        <v>1126515</v>
      </c>
    </row>
    <row r="45" spans="1:3" ht="11.1" customHeight="1" x14ac:dyDescent="0.2">
      <c r="A45" s="89" t="s">
        <v>46</v>
      </c>
      <c r="B45" s="90">
        <v>6655</v>
      </c>
      <c r="C45" s="90">
        <v>304350</v>
      </c>
    </row>
    <row r="46" spans="1:3" ht="11.1" customHeight="1" x14ac:dyDescent="0.2">
      <c r="A46" s="89" t="s">
        <v>47</v>
      </c>
      <c r="B46" s="90">
        <v>4150</v>
      </c>
      <c r="C46" s="90">
        <v>199141</v>
      </c>
    </row>
    <row r="47" spans="1:3" ht="11.1" customHeight="1" x14ac:dyDescent="0.2">
      <c r="A47" s="89" t="s">
        <v>49</v>
      </c>
      <c r="B47" s="91">
        <v>55</v>
      </c>
      <c r="C47" s="90">
        <v>2736</v>
      </c>
    </row>
    <row r="48" spans="1:3" ht="11.1" customHeight="1" x14ac:dyDescent="0.2">
      <c r="A48" s="89" t="s">
        <v>81</v>
      </c>
      <c r="B48" s="90">
        <v>6529</v>
      </c>
      <c r="C48" s="90">
        <v>287293</v>
      </c>
    </row>
    <row r="49" spans="1:3" ht="11.1" customHeight="1" x14ac:dyDescent="0.2">
      <c r="A49" s="89" t="s">
        <v>82</v>
      </c>
      <c r="B49" s="91">
        <v>653</v>
      </c>
      <c r="C49" s="90">
        <v>29605</v>
      </c>
    </row>
    <row r="50" spans="1:3" ht="11.1" customHeight="1" x14ac:dyDescent="0.2">
      <c r="A50" s="89" t="s">
        <v>83</v>
      </c>
      <c r="B50" s="90">
        <v>9019</v>
      </c>
      <c r="C50" s="90">
        <v>412988</v>
      </c>
    </row>
    <row r="51" spans="1:3" ht="11.1" customHeight="1" x14ac:dyDescent="0.2">
      <c r="A51" s="89" t="s">
        <v>84</v>
      </c>
      <c r="B51" s="90">
        <v>2569</v>
      </c>
      <c r="C51" s="90">
        <v>113068</v>
      </c>
    </row>
    <row r="52" spans="1:3" ht="11.1" customHeight="1" x14ac:dyDescent="0.2">
      <c r="A52" s="89" t="s">
        <v>85</v>
      </c>
      <c r="B52" s="90">
        <v>1971</v>
      </c>
      <c r="C52" s="90">
        <v>101881</v>
      </c>
    </row>
    <row r="53" spans="1:3" ht="11.1" customHeight="1" x14ac:dyDescent="0.2">
      <c r="A53" s="89" t="s">
        <v>86</v>
      </c>
      <c r="B53" s="90">
        <v>2011</v>
      </c>
      <c r="C53" s="90">
        <v>92193</v>
      </c>
    </row>
    <row r="54" spans="1:3" ht="11.1" customHeight="1" x14ac:dyDescent="0.2">
      <c r="A54" s="89" t="s">
        <v>87</v>
      </c>
      <c r="B54" s="90">
        <v>1187</v>
      </c>
      <c r="C54" s="90">
        <v>55248</v>
      </c>
    </row>
    <row r="55" spans="1:3" ht="11.1" customHeight="1" x14ac:dyDescent="0.2">
      <c r="A55" s="89" t="s">
        <v>88</v>
      </c>
      <c r="B55" s="90">
        <v>4839</v>
      </c>
      <c r="C55" s="90">
        <v>217139</v>
      </c>
    </row>
    <row r="56" spans="1:3" ht="11.1" customHeight="1" x14ac:dyDescent="0.2">
      <c r="A56" s="89" t="s">
        <v>89</v>
      </c>
      <c r="B56" s="90">
        <v>2222</v>
      </c>
      <c r="C56" s="90">
        <v>96669</v>
      </c>
    </row>
    <row r="57" spans="1:3" ht="11.1" customHeight="1" x14ac:dyDescent="0.2">
      <c r="A57" s="89" t="s">
        <v>90</v>
      </c>
      <c r="B57" s="90">
        <v>1884</v>
      </c>
      <c r="C57" s="90">
        <v>98319</v>
      </c>
    </row>
    <row r="58" spans="1:3" ht="11.1" customHeight="1" x14ac:dyDescent="0.2">
      <c r="A58" s="89" t="s">
        <v>91</v>
      </c>
      <c r="B58" s="90">
        <v>1996</v>
      </c>
      <c r="C58" s="90">
        <v>90626</v>
      </c>
    </row>
    <row r="59" spans="1:3" ht="11.1" customHeight="1" x14ac:dyDescent="0.2">
      <c r="A59" s="89" t="s">
        <v>92</v>
      </c>
      <c r="B59" s="90">
        <v>8952</v>
      </c>
      <c r="C59" s="90">
        <v>398439</v>
      </c>
    </row>
    <row r="60" spans="1:3" ht="11.1" customHeight="1" x14ac:dyDescent="0.2">
      <c r="A60" s="89" t="s">
        <v>93</v>
      </c>
      <c r="B60" s="90">
        <v>3765</v>
      </c>
      <c r="C60" s="90">
        <v>164740</v>
      </c>
    </row>
    <row r="61" spans="1:3" ht="11.1" customHeight="1" x14ac:dyDescent="0.2">
      <c r="A61" s="89" t="s">
        <v>94</v>
      </c>
      <c r="B61" s="91">
        <v>696</v>
      </c>
      <c r="C61" s="90">
        <v>30779</v>
      </c>
    </row>
    <row r="62" spans="1:3" ht="11.1" customHeight="1" x14ac:dyDescent="0.2">
      <c r="A62" s="89" t="s">
        <v>95</v>
      </c>
      <c r="B62" s="90">
        <v>6606</v>
      </c>
      <c r="C62" s="90">
        <v>316944</v>
      </c>
    </row>
    <row r="63" spans="1:3" ht="11.1" customHeight="1" x14ac:dyDescent="0.2">
      <c r="A63" s="89" t="s">
        <v>96</v>
      </c>
      <c r="B63" s="90">
        <v>1378</v>
      </c>
      <c r="C63" s="90">
        <v>60188</v>
      </c>
    </row>
    <row r="64" spans="1:3" ht="11.1" customHeight="1" x14ac:dyDescent="0.2">
      <c r="A64" s="89" t="s">
        <v>97</v>
      </c>
      <c r="B64" s="90">
        <v>3082</v>
      </c>
      <c r="C64" s="90">
        <v>146388</v>
      </c>
    </row>
    <row r="65" spans="1:3" ht="11.1" customHeight="1" x14ac:dyDescent="0.2">
      <c r="A65" s="89" t="s">
        <v>98</v>
      </c>
      <c r="B65" s="90">
        <v>6452</v>
      </c>
      <c r="C65" s="90">
        <v>299250</v>
      </c>
    </row>
    <row r="66" spans="1:3" ht="11.1" customHeight="1" x14ac:dyDescent="0.2">
      <c r="A66" s="89" t="s">
        <v>99</v>
      </c>
      <c r="B66" s="90">
        <v>4329</v>
      </c>
      <c r="C66" s="90">
        <v>187867</v>
      </c>
    </row>
    <row r="67" spans="1:3" ht="11.1" customHeight="1" x14ac:dyDescent="0.2">
      <c r="A67" s="89" t="s">
        <v>100</v>
      </c>
      <c r="B67" s="90">
        <v>2393</v>
      </c>
      <c r="C67" s="90">
        <v>113688</v>
      </c>
    </row>
    <row r="68" spans="1:3" ht="11.1" customHeight="1" x14ac:dyDescent="0.2">
      <c r="A68" s="89" t="s">
        <v>101</v>
      </c>
      <c r="B68" s="90">
        <v>2802</v>
      </c>
      <c r="C68" s="90">
        <v>122287</v>
      </c>
    </row>
    <row r="69" spans="1:3" ht="11.1" customHeight="1" x14ac:dyDescent="0.2">
      <c r="A69" s="89" t="s">
        <v>102</v>
      </c>
      <c r="B69" s="90">
        <v>1714</v>
      </c>
      <c r="C69" s="90">
        <v>81359</v>
      </c>
    </row>
    <row r="70" spans="1:3" ht="11.1" customHeight="1" x14ac:dyDescent="0.2">
      <c r="A70" s="89" t="s">
        <v>103</v>
      </c>
      <c r="B70" s="90">
        <v>1723</v>
      </c>
      <c r="C70" s="90">
        <v>75703</v>
      </c>
    </row>
    <row r="71" spans="1:3" ht="11.1" customHeight="1" x14ac:dyDescent="0.2">
      <c r="A71" s="89" t="s">
        <v>104</v>
      </c>
      <c r="B71" s="90">
        <v>1325</v>
      </c>
      <c r="C71" s="90">
        <v>57814</v>
      </c>
    </row>
    <row r="72" spans="1:3" ht="11.1" customHeight="1" x14ac:dyDescent="0.2">
      <c r="A72" s="89" t="s">
        <v>105</v>
      </c>
      <c r="B72" s="90">
        <v>1459</v>
      </c>
      <c r="C72" s="90">
        <v>73278</v>
      </c>
    </row>
    <row r="73" spans="1:3" ht="11.1" customHeight="1" x14ac:dyDescent="0.2">
      <c r="A73" s="89" t="s">
        <v>106</v>
      </c>
      <c r="B73" s="91">
        <v>232</v>
      </c>
      <c r="C73" s="90">
        <v>10673</v>
      </c>
    </row>
    <row r="74" spans="1:3" s="85" customFormat="1" ht="11.1" customHeight="1" x14ac:dyDescent="0.2">
      <c r="A74" s="89" t="s">
        <v>52</v>
      </c>
      <c r="B74" s="90">
        <v>1725712</v>
      </c>
      <c r="C74" s="90">
        <v>92797645</v>
      </c>
    </row>
  </sheetData>
  <mergeCells count="2">
    <mergeCell ref="A3:C3"/>
    <mergeCell ref="B1:C1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C55"/>
  <sheetViews>
    <sheetView view="pageBreakPreview" zoomScale="150" zoomScaleNormal="100" zoomScaleSheetLayoutView="15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defaultColWidth="10.5" defaultRowHeight="11.45" customHeight="1" x14ac:dyDescent="0.2"/>
  <cols>
    <col min="1" max="1" width="49.83203125" style="18" customWidth="1"/>
    <col min="2" max="2" width="23.6640625" style="18" customWidth="1"/>
    <col min="3" max="3" width="17" style="18" customWidth="1"/>
    <col min="4" max="16384" width="10.5" style="13"/>
  </cols>
  <sheetData>
    <row r="1" spans="1:3" s="18" customFormat="1" ht="51" customHeight="1" x14ac:dyDescent="0.2">
      <c r="B1" s="131" t="s">
        <v>53</v>
      </c>
      <c r="C1" s="131"/>
    </row>
    <row r="2" spans="1:3" ht="11.1" customHeight="1" x14ac:dyDescent="0.2"/>
    <row r="3" spans="1:3" ht="32.1" customHeight="1" x14ac:dyDescent="0.2">
      <c r="A3" s="132" t="s">
        <v>0</v>
      </c>
      <c r="B3" s="132"/>
      <c r="C3" s="132"/>
    </row>
    <row r="4" spans="1:3" ht="11.1" customHeight="1" x14ac:dyDescent="0.2"/>
    <row r="5" spans="1:3" ht="27" customHeight="1" x14ac:dyDescent="0.2">
      <c r="A5" s="86" t="s">
        <v>1</v>
      </c>
      <c r="B5" s="87" t="s">
        <v>2</v>
      </c>
      <c r="C5" s="88" t="s">
        <v>54</v>
      </c>
    </row>
    <row r="6" spans="1:3" ht="11.1" customHeight="1" x14ac:dyDescent="0.2">
      <c r="A6" s="89" t="s">
        <v>3</v>
      </c>
      <c r="B6" s="90">
        <v>83983</v>
      </c>
      <c r="C6" s="90">
        <v>13712115</v>
      </c>
    </row>
    <row r="7" spans="1:3" ht="11.1" customHeight="1" x14ac:dyDescent="0.2">
      <c r="A7" s="89" t="s">
        <v>4</v>
      </c>
      <c r="B7" s="90">
        <v>7646</v>
      </c>
      <c r="C7" s="90">
        <v>1325026</v>
      </c>
    </row>
    <row r="8" spans="1:3" ht="11.1" customHeight="1" x14ac:dyDescent="0.2">
      <c r="A8" s="89" t="s">
        <v>5</v>
      </c>
      <c r="B8" s="90">
        <v>5929</v>
      </c>
      <c r="C8" s="90">
        <v>757959</v>
      </c>
    </row>
    <row r="9" spans="1:3" ht="11.1" customHeight="1" x14ac:dyDescent="0.2">
      <c r="A9" s="89" t="s">
        <v>6</v>
      </c>
      <c r="B9" s="90">
        <v>157582</v>
      </c>
      <c r="C9" s="90">
        <v>26137339</v>
      </c>
    </row>
    <row r="10" spans="1:3" ht="11.1" customHeight="1" x14ac:dyDescent="0.2">
      <c r="A10" s="89" t="s">
        <v>7</v>
      </c>
      <c r="B10" s="90">
        <v>145011</v>
      </c>
      <c r="C10" s="90">
        <v>24246444</v>
      </c>
    </row>
    <row r="11" spans="1:3" ht="11.1" customHeight="1" x14ac:dyDescent="0.2">
      <c r="A11" s="89" t="s">
        <v>8</v>
      </c>
      <c r="B11" s="90">
        <v>134179</v>
      </c>
      <c r="C11" s="90">
        <v>69054775</v>
      </c>
    </row>
    <row r="12" spans="1:3" ht="11.1" customHeight="1" x14ac:dyDescent="0.2">
      <c r="A12" s="89" t="s">
        <v>9</v>
      </c>
      <c r="B12" s="90">
        <v>128079</v>
      </c>
      <c r="C12" s="90">
        <v>22159694</v>
      </c>
    </row>
    <row r="13" spans="1:3" ht="11.1" customHeight="1" x14ac:dyDescent="0.2">
      <c r="A13" s="89" t="s">
        <v>10</v>
      </c>
      <c r="B13" s="90">
        <v>45612</v>
      </c>
      <c r="C13" s="90">
        <v>23103428</v>
      </c>
    </row>
    <row r="14" spans="1:3" ht="11.1" customHeight="1" x14ac:dyDescent="0.2">
      <c r="A14" s="89" t="s">
        <v>11</v>
      </c>
      <c r="B14" s="90">
        <v>64191</v>
      </c>
      <c r="C14" s="90">
        <v>10961844</v>
      </c>
    </row>
    <row r="15" spans="1:3" ht="11.1" customHeight="1" x14ac:dyDescent="0.2">
      <c r="A15" s="89" t="s">
        <v>12</v>
      </c>
      <c r="B15" s="90">
        <v>17522</v>
      </c>
      <c r="C15" s="90">
        <v>8889114</v>
      </c>
    </row>
    <row r="16" spans="1:3" ht="11.1" customHeight="1" x14ac:dyDescent="0.2">
      <c r="A16" s="89" t="s">
        <v>13</v>
      </c>
      <c r="B16" s="90">
        <v>22398</v>
      </c>
      <c r="C16" s="90">
        <v>5158558</v>
      </c>
    </row>
    <row r="17" spans="1:3" ht="11.1" customHeight="1" x14ac:dyDescent="0.2">
      <c r="A17" s="89" t="s">
        <v>14</v>
      </c>
      <c r="B17" s="90">
        <v>105164</v>
      </c>
      <c r="C17" s="90">
        <v>23461825</v>
      </c>
    </row>
    <row r="18" spans="1:3" ht="11.1" customHeight="1" x14ac:dyDescent="0.2">
      <c r="A18" s="89" t="s">
        <v>15</v>
      </c>
      <c r="B18" s="90">
        <v>58343</v>
      </c>
      <c r="C18" s="90">
        <v>13391323</v>
      </c>
    </row>
    <row r="19" spans="1:3" ht="11.1" customHeight="1" x14ac:dyDescent="0.2">
      <c r="A19" s="89" t="s">
        <v>16</v>
      </c>
      <c r="B19" s="90">
        <v>39349</v>
      </c>
      <c r="C19" s="90">
        <v>8677011</v>
      </c>
    </row>
    <row r="20" spans="1:3" ht="11.1" customHeight="1" x14ac:dyDescent="0.2">
      <c r="A20" s="89" t="s">
        <v>17</v>
      </c>
      <c r="B20" s="90">
        <v>15728</v>
      </c>
      <c r="C20" s="90">
        <v>3378793</v>
      </c>
    </row>
    <row r="21" spans="1:3" ht="11.1" customHeight="1" x14ac:dyDescent="0.2">
      <c r="A21" s="89" t="s">
        <v>18</v>
      </c>
      <c r="B21" s="90">
        <v>11662</v>
      </c>
      <c r="C21" s="90">
        <v>2554454</v>
      </c>
    </row>
    <row r="22" spans="1:3" ht="11.1" customHeight="1" x14ac:dyDescent="0.2">
      <c r="A22" s="89" t="s">
        <v>19</v>
      </c>
      <c r="B22" s="90">
        <v>15701</v>
      </c>
      <c r="C22" s="90">
        <v>3517521</v>
      </c>
    </row>
    <row r="23" spans="1:3" ht="11.1" customHeight="1" x14ac:dyDescent="0.2">
      <c r="A23" s="89" t="s">
        <v>20</v>
      </c>
      <c r="B23" s="90">
        <v>12673</v>
      </c>
      <c r="C23" s="90">
        <v>2789401</v>
      </c>
    </row>
    <row r="24" spans="1:3" ht="11.1" customHeight="1" x14ac:dyDescent="0.2">
      <c r="A24" s="89" t="s">
        <v>21</v>
      </c>
      <c r="B24" s="90">
        <v>44866</v>
      </c>
      <c r="C24" s="90">
        <v>10394518</v>
      </c>
    </row>
    <row r="25" spans="1:3" ht="11.1" customHeight="1" x14ac:dyDescent="0.2">
      <c r="A25" s="89" t="s">
        <v>22</v>
      </c>
      <c r="B25" s="90">
        <v>40149</v>
      </c>
      <c r="C25" s="90">
        <v>8466253</v>
      </c>
    </row>
    <row r="26" spans="1:3" ht="11.1" customHeight="1" x14ac:dyDescent="0.2">
      <c r="A26" s="89" t="s">
        <v>23</v>
      </c>
      <c r="B26" s="90">
        <v>11324</v>
      </c>
      <c r="C26" s="90">
        <v>2496744</v>
      </c>
    </row>
    <row r="27" spans="1:3" ht="11.1" customHeight="1" x14ac:dyDescent="0.2">
      <c r="A27" s="89" t="s">
        <v>24</v>
      </c>
      <c r="B27" s="90">
        <v>21525</v>
      </c>
      <c r="C27" s="90">
        <v>4816452</v>
      </c>
    </row>
    <row r="28" spans="1:3" ht="11.1" customHeight="1" x14ac:dyDescent="0.2">
      <c r="A28" s="89" t="s">
        <v>25</v>
      </c>
      <c r="B28" s="90">
        <v>12997</v>
      </c>
      <c r="C28" s="90">
        <v>2824682</v>
      </c>
    </row>
    <row r="29" spans="1:3" ht="11.1" customHeight="1" x14ac:dyDescent="0.2">
      <c r="A29" s="89" t="s">
        <v>26</v>
      </c>
      <c r="B29" s="90">
        <v>33928</v>
      </c>
      <c r="C29" s="90">
        <v>7219115</v>
      </c>
    </row>
    <row r="30" spans="1:3" ht="11.1" customHeight="1" x14ac:dyDescent="0.2">
      <c r="A30" s="89" t="s">
        <v>27</v>
      </c>
      <c r="B30" s="90">
        <v>13634</v>
      </c>
      <c r="C30" s="90">
        <v>2983381</v>
      </c>
    </row>
    <row r="31" spans="1:3" ht="11.1" customHeight="1" x14ac:dyDescent="0.2">
      <c r="A31" s="89" t="s">
        <v>28</v>
      </c>
      <c r="B31" s="90">
        <v>25298</v>
      </c>
      <c r="C31" s="90">
        <v>5318357</v>
      </c>
    </row>
    <row r="32" spans="1:3" ht="11.1" customHeight="1" x14ac:dyDescent="0.2">
      <c r="A32" s="89" t="s">
        <v>29</v>
      </c>
      <c r="B32" s="90">
        <v>29241</v>
      </c>
      <c r="C32" s="90">
        <v>6250313</v>
      </c>
    </row>
    <row r="33" spans="1:3" ht="11.1" customHeight="1" x14ac:dyDescent="0.2">
      <c r="A33" s="89" t="s">
        <v>30</v>
      </c>
      <c r="B33" s="90">
        <v>16991</v>
      </c>
      <c r="C33" s="90">
        <v>3758268</v>
      </c>
    </row>
    <row r="34" spans="1:3" ht="11.1" customHeight="1" x14ac:dyDescent="0.2">
      <c r="A34" s="89" t="s">
        <v>31</v>
      </c>
      <c r="B34" s="90">
        <v>91932</v>
      </c>
      <c r="C34" s="90">
        <v>20031371</v>
      </c>
    </row>
    <row r="35" spans="1:3" ht="11.1" customHeight="1" x14ac:dyDescent="0.2">
      <c r="A35" s="89" t="s">
        <v>32</v>
      </c>
      <c r="B35" s="90">
        <v>20184</v>
      </c>
      <c r="C35" s="90">
        <v>4199735</v>
      </c>
    </row>
    <row r="36" spans="1:3" ht="11.1" customHeight="1" x14ac:dyDescent="0.2">
      <c r="A36" s="89" t="s">
        <v>33</v>
      </c>
      <c r="B36" s="90">
        <v>20925</v>
      </c>
      <c r="C36" s="90">
        <v>4392960</v>
      </c>
    </row>
    <row r="37" spans="1:3" ht="11.1" customHeight="1" x14ac:dyDescent="0.2">
      <c r="A37" s="89" t="s">
        <v>34</v>
      </c>
      <c r="B37" s="90">
        <v>21936</v>
      </c>
      <c r="C37" s="90">
        <v>5032393</v>
      </c>
    </row>
    <row r="38" spans="1:3" ht="11.1" customHeight="1" x14ac:dyDescent="0.2">
      <c r="A38" s="89" t="s">
        <v>35</v>
      </c>
      <c r="B38" s="90">
        <v>34822</v>
      </c>
      <c r="C38" s="90">
        <v>7390563</v>
      </c>
    </row>
    <row r="39" spans="1:3" ht="11.1" customHeight="1" x14ac:dyDescent="0.2">
      <c r="A39" s="89" t="s">
        <v>36</v>
      </c>
      <c r="B39" s="90">
        <v>10317</v>
      </c>
      <c r="C39" s="90">
        <v>2139943</v>
      </c>
    </row>
    <row r="40" spans="1:3" ht="11.1" customHeight="1" x14ac:dyDescent="0.2">
      <c r="A40" s="89" t="s">
        <v>37</v>
      </c>
      <c r="B40" s="90">
        <v>63250</v>
      </c>
      <c r="C40" s="90">
        <v>13968973</v>
      </c>
    </row>
    <row r="41" spans="1:3" ht="11.1" customHeight="1" x14ac:dyDescent="0.2">
      <c r="A41" s="89" t="s">
        <v>38</v>
      </c>
      <c r="B41" s="90">
        <v>55127</v>
      </c>
      <c r="C41" s="90">
        <v>11833561</v>
      </c>
    </row>
    <row r="42" spans="1:3" ht="11.1" customHeight="1" x14ac:dyDescent="0.2">
      <c r="A42" s="89" t="s">
        <v>39</v>
      </c>
      <c r="B42" s="90">
        <v>20368</v>
      </c>
      <c r="C42" s="90">
        <v>4265059</v>
      </c>
    </row>
    <row r="43" spans="1:3" ht="11.1" customHeight="1" x14ac:dyDescent="0.2">
      <c r="A43" s="89" t="s">
        <v>40</v>
      </c>
      <c r="B43" s="90">
        <v>22895</v>
      </c>
      <c r="C43" s="90">
        <v>5378246</v>
      </c>
    </row>
    <row r="44" spans="1:3" ht="11.1" customHeight="1" x14ac:dyDescent="0.2">
      <c r="A44" s="89" t="s">
        <v>41</v>
      </c>
      <c r="B44" s="90">
        <v>15676</v>
      </c>
      <c r="C44" s="90">
        <v>3477838</v>
      </c>
    </row>
    <row r="45" spans="1:3" ht="11.1" customHeight="1" x14ac:dyDescent="0.2">
      <c r="A45" s="89" t="s">
        <v>42</v>
      </c>
      <c r="B45" s="90">
        <v>14725</v>
      </c>
      <c r="C45" s="90">
        <v>3300168</v>
      </c>
    </row>
    <row r="46" spans="1:3" ht="11.1" customHeight="1" x14ac:dyDescent="0.2">
      <c r="A46" s="89" t="s">
        <v>43</v>
      </c>
      <c r="B46" s="90">
        <v>8368</v>
      </c>
      <c r="C46" s="90">
        <v>1005213</v>
      </c>
    </row>
    <row r="47" spans="1:3" ht="11.1" customHeight="1" x14ac:dyDescent="0.2">
      <c r="A47" s="89" t="s">
        <v>44</v>
      </c>
      <c r="B47" s="90">
        <v>15087</v>
      </c>
      <c r="C47" s="90">
        <v>2498821</v>
      </c>
    </row>
    <row r="48" spans="1:3" ht="11.1" customHeight="1" x14ac:dyDescent="0.2">
      <c r="A48" s="89" t="s">
        <v>45</v>
      </c>
      <c r="B48" s="90">
        <v>23412</v>
      </c>
      <c r="C48" s="90">
        <v>3826066</v>
      </c>
    </row>
    <row r="49" spans="1:3" ht="11.1" customHeight="1" x14ac:dyDescent="0.2">
      <c r="A49" s="89" t="s">
        <v>46</v>
      </c>
      <c r="B49" s="90">
        <v>7046</v>
      </c>
      <c r="C49" s="90">
        <v>1086170</v>
      </c>
    </row>
    <row r="50" spans="1:3" ht="11.1" customHeight="1" x14ac:dyDescent="0.2">
      <c r="A50" s="89" t="s">
        <v>47</v>
      </c>
      <c r="B50" s="90">
        <v>4310</v>
      </c>
      <c r="C50" s="90">
        <v>800529</v>
      </c>
    </row>
    <row r="51" spans="1:3" ht="11.1" customHeight="1" x14ac:dyDescent="0.2">
      <c r="A51" s="89" t="s">
        <v>48</v>
      </c>
      <c r="B51" s="90">
        <v>5232</v>
      </c>
      <c r="C51" s="90">
        <v>602277</v>
      </c>
    </row>
    <row r="52" spans="1:3" ht="11.1" customHeight="1" x14ac:dyDescent="0.2">
      <c r="A52" s="89" t="s">
        <v>49</v>
      </c>
      <c r="B52" s="90">
        <v>1371</v>
      </c>
      <c r="C52" s="90">
        <v>277578</v>
      </c>
    </row>
    <row r="53" spans="1:3" ht="11.1" customHeight="1" x14ac:dyDescent="0.2">
      <c r="A53" s="89" t="s">
        <v>50</v>
      </c>
      <c r="B53" s="90">
        <v>5212</v>
      </c>
      <c r="C53" s="90">
        <v>575987</v>
      </c>
    </row>
    <row r="54" spans="1:3" ht="11.1" customHeight="1" x14ac:dyDescent="0.2">
      <c r="A54" s="89" t="s">
        <v>51</v>
      </c>
      <c r="B54" s="90">
        <v>34457</v>
      </c>
      <c r="C54" s="90">
        <v>6984491</v>
      </c>
    </row>
    <row r="55" spans="1:3" s="18" customFormat="1" ht="11.1" customHeight="1" x14ac:dyDescent="0.2">
      <c r="A55" s="89" t="s">
        <v>52</v>
      </c>
      <c r="B55" s="90">
        <v>1817357</v>
      </c>
      <c r="C55" s="90">
        <v>420872649</v>
      </c>
    </row>
  </sheetData>
  <mergeCells count="2">
    <mergeCell ref="A3:C3"/>
    <mergeCell ref="B1:C1"/>
  </mergeCells>
  <pageMargins left="0" right="0" top="0" bottom="0" header="0" footer="0"/>
  <pageSetup paperSize="9" pageOrder="overThenDown" orientation="portrait" r:id="rId1"/>
  <rowBreaks count="1" manualBreakCount="1">
    <brk id="5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</vt:i4>
      </vt:variant>
    </vt:vector>
  </HeadingPairs>
  <TitlesOfParts>
    <vt:vector size="9" baseType="lpstr">
      <vt:lpstr>прил 7 ВМП</vt:lpstr>
      <vt:lpstr>прил 6.2 ДС ОНК</vt:lpstr>
      <vt:lpstr>прил  6.1 ДС МЕР прочее</vt:lpstr>
      <vt:lpstr>прил 5 ДИ УЗИ ССС</vt:lpstr>
      <vt:lpstr>прил 4 АПП ШСД</vt:lpstr>
      <vt:lpstr>прил 3 подуш гин</vt:lpstr>
      <vt:lpstr>прил 2 подуш стомат</vt:lpstr>
      <vt:lpstr>прил 1 подуш тер</vt:lpstr>
      <vt:lpstr>'прил 7 ВМП'!Область_печати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</dc:creator>
  <cp:lastModifiedBy>Галина Б. Шумяцкая</cp:lastModifiedBy>
  <cp:lastPrinted>2023-11-29T11:26:53Z</cp:lastPrinted>
  <dcterms:created xsi:type="dcterms:W3CDTF">2023-11-24T07:42:27Z</dcterms:created>
  <dcterms:modified xsi:type="dcterms:W3CDTF">2023-11-30T07:00:44Z</dcterms:modified>
</cp:coreProperties>
</file>